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15" windowWidth="17655" windowHeight="11670" activeTab="0"/>
  </bookViews>
  <sheets>
    <sheet name="AG.NOIVA DO MAR" sheetId="1" r:id="rId1"/>
  </sheets>
  <definedNames>
    <definedName name="_xlnm.Print_Area" localSheetId="0">'AG.NOIVA DO MAR'!$A$1:$H$195</definedName>
    <definedName name="_xlnm.Print_Titles" localSheetId="0">'AG.NOIVA DO MAR'!$8:$9</definedName>
  </definedNames>
  <calcPr fullCalcOnLoad="1"/>
</workbook>
</file>

<file path=xl/sharedStrings.xml><?xml version="1.0" encoding="utf-8"?>
<sst xmlns="http://schemas.openxmlformats.org/spreadsheetml/2006/main" count="481" uniqueCount="329">
  <si>
    <t>6.1</t>
  </si>
  <si>
    <t>VIDROS</t>
  </si>
  <si>
    <t>PLANILHA DE ORÇAMENTOS - COMPRA DE MATERIAIS E/OU SERVIÇOS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</si>
  <si>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</si>
  <si>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</si>
  <si>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</si>
  <si>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</si>
  <si>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</si>
  <si>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</si>
  <si>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</si>
  <si>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</si>
  <si>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>1.0</t>
  </si>
  <si>
    <t>m²</t>
  </si>
  <si>
    <t>un</t>
  </si>
  <si>
    <t>I</t>
  </si>
  <si>
    <t>1.1</t>
  </si>
  <si>
    <t>1.2</t>
  </si>
  <si>
    <t>2.1</t>
  </si>
  <si>
    <t>3.1</t>
  </si>
  <si>
    <t>II</t>
  </si>
  <si>
    <t>TOTAL GERAL</t>
  </si>
  <si>
    <t>5.1</t>
  </si>
  <si>
    <t>x,xx</t>
  </si>
  <si>
    <t>7.1</t>
  </si>
  <si>
    <t>FORROS</t>
  </si>
  <si>
    <t>Alumínio</t>
  </si>
  <si>
    <t>m</t>
  </si>
  <si>
    <t>INSTALAÇÕES ELÉTRICAS:</t>
  </si>
  <si>
    <t>Cabo unipolar flexivel seção 2,5 mm2.</t>
  </si>
  <si>
    <t>Cabo UTP cat. 5e</t>
  </si>
  <si>
    <t>OBSERVAÇÕES</t>
  </si>
  <si>
    <t>A - OBSERVAÇÕES CIVIL E ELÉTRICA</t>
  </si>
  <si>
    <t>2 - A empresa deverá fornecer a ART e/ou a RRT de execução da obra/serviço antes de iniciar o mesmo.</t>
  </si>
  <si>
    <t>3 - Deverão ser observadas as normas gerais contidas nos memoriais técnicos e plantas.</t>
  </si>
  <si>
    <t>5 - A empresa contratada deverá comunicar a Agência, com antecedência, a relação dos funcionários que participarão da obra.</t>
  </si>
  <si>
    <t>6 - Deverão ser tomadas todas as providências com relação à segurança, depósito de materiais, entrada e saída de pessoal/materiais.</t>
  </si>
  <si>
    <t>7 - Faculta ao proponente comparecer ao local para conferir as medidas. Caso abra mão desta prerrogativa, o Banco não acolherá cobranças extras dos itens relacionados na planilha, por conta de diferenças de medições, inclusive eventuais diferenças no pé-direito informado.</t>
  </si>
  <si>
    <t xml:space="preserve">8 - A garantia dos equipamentos, dos materiais e das instalações deverá ser de 12 (doze) meses, a contar da data de conclusão definitiva da obra. </t>
  </si>
  <si>
    <t>9 - O fornecimento e instalação das divisórias, das esquadrias e das máscaras da sala de auto-atendimento inclui todos os complementos, bem como os perfis e estruturas necessárias para garantir suas estabilidades estruturais, independentemente do pé-direito informado.</t>
  </si>
  <si>
    <t>10 - Os locais eventualmente atingidos durante as obras deverão ser inteiramente recuperados (pintura, reboco, esquadrias, estruturas diversas, dutos do ar condicionado, revestimentos).</t>
  </si>
  <si>
    <t>11 - A empresa contratada deverá enviar, semanalmente, um relatório de obras para o responsável pela obra, para acompanhamento dos serviços executados.</t>
  </si>
  <si>
    <t>7.2</t>
  </si>
  <si>
    <t>4 - Os licitantes deverão preencher a planilha na sua INTEGRALIDADE (preços unitários para material e mão de obra e preço total).</t>
  </si>
  <si>
    <t>PONTOS PARA A TRANSMISSÃO DE DADOS:</t>
  </si>
  <si>
    <t>pç</t>
  </si>
  <si>
    <t>Porta cartazes tarifas e propaganda dimensão 54x74cm em acrílico com fixação e acabamentos, conforme detalhe anexo.</t>
  </si>
  <si>
    <t>Porta cartazes A3 de propaganda com dimensão 48,5x33,5cm em acrílico com fixação e acabamentos, conforme detalhe em anexo.</t>
  </si>
  <si>
    <t>SALA DE AUTOATENDIMENTO</t>
  </si>
  <si>
    <t>PINTURA (2 demãos)</t>
  </si>
  <si>
    <t>Vidro liso transparente 5mm ( esquadria alumínio sala autoatendimento).</t>
  </si>
  <si>
    <r>
      <t xml:space="preserve">4. HORÁRIO PARA EXECUÇÃO/ENTREGA: </t>
    </r>
    <r>
      <rPr>
        <sz val="8"/>
        <rFont val="MS Sans Serif"/>
        <family val="2"/>
      </rPr>
      <t>a combinar com a Unidade de Engenharia e administração da agência</t>
    </r>
  </si>
  <si>
    <r>
      <t xml:space="preserve">3. PRAZO DE EXECUÇÃO/ENTREGA: </t>
    </r>
    <r>
      <rPr>
        <sz val="8"/>
        <rFont val="MS Sans Serif"/>
        <family val="2"/>
      </rPr>
      <t>60 dias</t>
    </r>
  </si>
  <si>
    <t>1 - O leiaute/projeto fornecido pelo Banco não poderá sofrer modificações durante a execução das obras/serviços. Toda e qualquer alteração do objeto, que eventualmente se fizer necessária, deverá ser submetida à análise prévia da Unidade de Engenharia. Os questionamentos ou pedidos da administração da casa, ou de outros funcionários do Banco, deverão ser encaminhados à Unidade de Engenharia. A empresa contratada será responsável pelas modificações indevidas ou não autorizadas, às suas expensas e sem prorrogação de prazo.</t>
  </si>
  <si>
    <t>OBRAS CIVIS</t>
  </si>
  <si>
    <t>3.1.1</t>
  </si>
  <si>
    <t>3.1.2</t>
  </si>
  <si>
    <t>3.1.3</t>
  </si>
  <si>
    <t>3.1.4</t>
  </si>
  <si>
    <t>3.1.5</t>
  </si>
  <si>
    <t>3.1.6</t>
  </si>
  <si>
    <t>4.1</t>
  </si>
  <si>
    <t>SUBTOTAL OBRAS CIVIS</t>
  </si>
  <si>
    <t>DIVISOR DE SIGILO</t>
  </si>
  <si>
    <t>Esquadria em aluminio l.30 (30001) Estruurada em tubos de aluminio (TG- 018) Fechamento nas estremidades em 45 grau e intervalos de topo conforme projeto para divisor de sigilo caixas</t>
  </si>
  <si>
    <r>
      <t xml:space="preserve">Tubo em aço inox, H = mobiliário até o forro, com estrutura de sustenção fixada na laje superior, </t>
    </r>
    <r>
      <rPr>
        <sz val="10"/>
        <rFont val="Calibri"/>
        <family val="2"/>
      </rPr>
      <t>Ø</t>
    </r>
    <r>
      <rPr>
        <sz val="10"/>
        <rFont val="MS Sans Serif"/>
        <family val="2"/>
      </rPr>
      <t xml:space="preserve"> 3"</t>
    </r>
  </si>
  <si>
    <t>unid.</t>
  </si>
  <si>
    <t xml:space="preserve">Vidro incolor 6mm </t>
  </si>
  <si>
    <t>Filme venetian 1x,5 cm.  listrado para divisor de ambiente</t>
  </si>
  <si>
    <t>Filme venetian 1x,5 combinado c/ jateado 50% parte superior para divisor de sigilo caixas</t>
  </si>
  <si>
    <t>Fornecimento e instalação de armario em MDF 19mm acabamento Laca Bronco. (P=35cm x  H=190cm x L=110 cm) ficxado ao chão c/ cantoneiras de aluminio (CT-026) parafussos de inox  conforme projeto.</t>
  </si>
  <si>
    <t>Recorte de forro de fibra mineral para passagem de tubo em aço inox</t>
  </si>
  <si>
    <t>Eletroduto ferro diametro 20 mm.</t>
  </si>
  <si>
    <t>Caixa de passagem c/ tampa cega tipo condulete diam 20mm</t>
  </si>
  <si>
    <t>Conector box curvo diam 20mm, com arruela e bucha de 3/4".</t>
  </si>
  <si>
    <t>Cabo PP 3x1,5 mm²(3 m) para conexão da régua de 6 tomadas ao ponto de alimentação.</t>
  </si>
  <si>
    <t>Eletroduto ferro ø 20mm.</t>
  </si>
  <si>
    <t>Conector box curvo diam 20mm, com arruela e bucha de 3/4" e derivação para eletroduto aprtir de eletrocalha/perfilado.</t>
  </si>
  <si>
    <t xml:space="preserve"> Canaleta de aluminio 73x25 dupla - Pintada (0,15cm)  com um suporte e tampas terminais rebitadas nas pontas, sendo um suporte com um RJ 45 fêmea para lógica mais dois blocos cegos ou rigoramente equivalente.</t>
  </si>
  <si>
    <t>Conector macho RJ 45</t>
  </si>
  <si>
    <t>Régua com 6 tomadas p/ micro, TV e Monitor de Senhas.</t>
  </si>
  <si>
    <t>Asbuilts das Instalações Elet./Log./Telf.</t>
  </si>
  <si>
    <t>INSTALAÇÕES ELÉTRICAS P/DIV. SIGILO</t>
  </si>
  <si>
    <t>Filme venetian 1x,5 cm. cheio/jateado para divisor de ambiente</t>
  </si>
  <si>
    <t>Divisórias naval</t>
  </si>
  <si>
    <t xml:space="preserve">Fornecimento e instalação de biciletário. </t>
  </si>
  <si>
    <t>BICICLETÁRIO</t>
  </si>
  <si>
    <t>Desmontagem de parte das esquadrias da sala de autoatendimento, remanejando-as para instalá-las conforme o novo leiaute.</t>
  </si>
  <si>
    <t>Recuperar forro de gesso trincado.</t>
  </si>
  <si>
    <t>Fechamento com parede de gesso acartonado ao lado da sala de autoatendimento em prolongamento da sala de depósito existente embaixo da escada.</t>
  </si>
  <si>
    <r>
      <t>Pintar com tinta acrílica semi-brilho cor branco neve sobre paredes internas de gesso acartonado e</t>
    </r>
    <r>
      <rPr>
        <sz val="10"/>
        <rFont val="MS Sans Serif"/>
        <family val="2"/>
      </rPr>
      <t xml:space="preserve"> forro recuperado ( 02 demãos). </t>
    </r>
  </si>
  <si>
    <t>Pintar com tinta esmalte, na cor branca acetinado (porta madeira do depósito remanejada).</t>
  </si>
  <si>
    <t xml:space="preserve">Retirar, pintar de branco neve e remanejar o marco e a porta da sala de depósito para a sala acrescida em gesso acartonado embaixo da escada. </t>
  </si>
  <si>
    <t>5.2</t>
  </si>
  <si>
    <t>Fornecer portas internas de divisória naval cinza platina tipo sanduiche medindo 90 x 210 cm.</t>
  </si>
  <si>
    <t>PAREDES DE (DIVISÓRIAS/GESSO ACARTONADO)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</si>
  <si>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</si>
  <si>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</si>
  <si>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</si>
  <si>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</si>
  <si>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</si>
  <si>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</si>
  <si>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</si>
  <si>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</si>
  <si>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</si>
  <si>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6.10.1</t>
  </si>
  <si>
    <t>6.10.2</t>
  </si>
  <si>
    <t>6.10.3</t>
  </si>
  <si>
    <t>6.10.4</t>
  </si>
  <si>
    <t>6.10.5</t>
  </si>
  <si>
    <t>6.11</t>
  </si>
  <si>
    <t>6.11.1</t>
  </si>
  <si>
    <t>6.11.2</t>
  </si>
  <si>
    <t>6.11.3</t>
  </si>
  <si>
    <t>6.11.4</t>
  </si>
  <si>
    <t>6.11.5</t>
  </si>
  <si>
    <t>6.11.6</t>
  </si>
  <si>
    <t>6.11.7</t>
  </si>
  <si>
    <t>6.11.8</t>
  </si>
  <si>
    <t>7.3</t>
  </si>
  <si>
    <t>8.1</t>
  </si>
  <si>
    <t>9.1</t>
  </si>
  <si>
    <t>10.1</t>
  </si>
  <si>
    <t>ACESSIBILIDADE</t>
  </si>
  <si>
    <t>BIRÔ</t>
  </si>
  <si>
    <t>Tampo acessibilidade - conforme projeto</t>
  </si>
  <si>
    <t>Toten acessibilidade - conforme projeto</t>
  </si>
  <si>
    <t>Placa em acrílico Toten acessibilidade - conforme projeto</t>
  </si>
  <si>
    <t>9.1.1</t>
  </si>
  <si>
    <t>9.1.2</t>
  </si>
  <si>
    <t>9.1.3</t>
  </si>
  <si>
    <t>RETIRADA/REMANEJO</t>
  </si>
  <si>
    <t>11.1</t>
  </si>
  <si>
    <t>TELA OTIZ</t>
  </si>
  <si>
    <t>Colocar tela otiz nas janelas da copa e sanitários, internamente. A tela deverá ter porta de visita com dobradiças para abrir basculante.</t>
  </si>
  <si>
    <t xml:space="preserve">Grades em alumínio na cor natural, perfil tubular  horizontal  1/2" x 1" -  a ser fixada na esquadria de alumínio da fachada, H=250cm, perfil tubular 5x8 acompanhando a modulação da divisória para estruturação,  espaçamento a cada 12cm. </t>
  </si>
  <si>
    <t>Complemento grade em alumínio na cor aluminio natural, perfil tubular  horizontal  1/2" x 1" -  a ser fixada na esquadria de alumínio da sala de autoatendimento, H=210cm, perfil tubular 5x8 acompanhando a modulação da divisória para estruturação,  espaçamento a cada 12cm (incluindo uma porta medindo 100x210 ).</t>
  </si>
  <si>
    <t>Complemento da caixilharia fixa de alumínio  natural, perfil série 30, piso-forro, para sala de autoatendimento, com vãos de porta de acesso à retaguarda dos CASH, porta de emergência e as 2 portas de acesso ao saguão.</t>
  </si>
  <si>
    <t>Porta de abrir em alumínio natural, requadro  de 3x10cm,de 110x210cm, com ferragens, puxador ,mola hidráulica,com vidro comum 5 mm - interna</t>
  </si>
  <si>
    <t>Esquadria em aluminio l.30 (30001) Estruturada em tubos de aluminio (TG- 018) Fechamento nas estremidades em 45 grau e intervalos de topo conforme projeto para divisor de ambiente</t>
  </si>
  <si>
    <t>SUBTOTAL DAS INSTALAÇÕES ELÉTRICAS</t>
  </si>
  <si>
    <t>Fornecer capas para assento acessível</t>
  </si>
  <si>
    <t>9.1.4</t>
  </si>
  <si>
    <t>ELÉTRICO</t>
  </si>
  <si>
    <t xml:space="preserve">MONTAGEM DO CENTRO DE DISTRIBUIÇÃO: </t>
  </si>
  <si>
    <t>1.1.1</t>
  </si>
  <si>
    <t>Disjuntores Monopolar/4,5kA</t>
  </si>
  <si>
    <t xml:space="preserve"> </t>
  </si>
  <si>
    <t>1.1.2</t>
  </si>
  <si>
    <t xml:space="preserve">            - 16A</t>
  </si>
  <si>
    <t>1.1.3</t>
  </si>
  <si>
    <t>1.1.4</t>
  </si>
  <si>
    <t>Capacitor trifásico 2,5kVAr / 380V.</t>
  </si>
  <si>
    <t xml:space="preserve">PONTOS DE LUZ /TOMADAS </t>
  </si>
  <si>
    <t>1.2.1</t>
  </si>
  <si>
    <t xml:space="preserve"> Luminária redonda de embutir - 2x26W para lâmpada compacta completa - Suportes, Lâmpadas compacta 26 W/220V. </t>
  </si>
  <si>
    <t>1.2.2</t>
  </si>
  <si>
    <t>Condutor unipolar flexível Afumex:</t>
  </si>
  <si>
    <t>1.2.2.1</t>
  </si>
  <si>
    <t xml:space="preserve">          - seção 2,5mm² - (iluminação/Tomadas).</t>
  </si>
  <si>
    <t>1.2.3</t>
  </si>
  <si>
    <t xml:space="preserve"> Suporte para canaleta de alumínio p/tres blocos com, uma tomada tipo bloco NBR.20A (azul) , mais dois blocos cegos.</t>
  </si>
  <si>
    <t>1.2.4</t>
  </si>
  <si>
    <t>Caixa tipo condulete com tampa cega:          - ø 25mm.</t>
  </si>
  <si>
    <t>1.2.5</t>
  </si>
  <si>
    <t>Eletroduto de ferro:          - ø 25mm.</t>
  </si>
  <si>
    <t>1.2.6</t>
  </si>
  <si>
    <t>Canaleta aluminio 73x25 dupla c/ tampa de encaixe - Branca</t>
  </si>
  <si>
    <t>1.2.7</t>
  </si>
  <si>
    <t>Curva 90º Vertical específica de canaleta de aluminio 73x25mm</t>
  </si>
  <si>
    <t>1.2.8</t>
  </si>
  <si>
    <t>Adaptador 2x3/4"  específica de canaleta de aluminio 73x25mm</t>
  </si>
  <si>
    <t>1.2.10</t>
  </si>
  <si>
    <t>Cabo tipo PP 3x1,5mm² - Ligação das luminárias.</t>
  </si>
  <si>
    <t>Plug Macho e fêmea novo padrão - ligação luminárias</t>
  </si>
  <si>
    <t>cj</t>
  </si>
  <si>
    <t>1.3</t>
  </si>
  <si>
    <t>INSTALAÇÕES DE ILUMINAÇÃO DE EMERGÊNCIA</t>
  </si>
  <si>
    <t>1.3.1</t>
  </si>
  <si>
    <t>Módulo Autonomo de emergência 2X20W c/ suporte metalico p/ fixação</t>
  </si>
  <si>
    <t>1.3.2</t>
  </si>
  <si>
    <t xml:space="preserve">Módulo Autonomo de emergência 1x9W com indicador de SAÍDA. </t>
  </si>
  <si>
    <t>1.3.3</t>
  </si>
  <si>
    <t>Módulo Autonomo de emergência 1x9W com indicador de SAIDA EMERGÊNCIA</t>
  </si>
  <si>
    <t>SUBTOTAL ELÉTRICO:</t>
  </si>
  <si>
    <t>INSTALAÇÕES DE AUTOMAÇÃO (ELÉTRICAS E SINAL).</t>
  </si>
  <si>
    <t>INSTALAÇÕES ELÉTRICAS</t>
  </si>
  <si>
    <t>2.1.1</t>
  </si>
  <si>
    <t>2.1.2</t>
  </si>
  <si>
    <t>Disjuntor monopolar/4,5kA.        -1x16A - (CD-ESTAB)</t>
  </si>
  <si>
    <t>2.1.3</t>
  </si>
  <si>
    <t xml:space="preserve">Dispositivo DR 25A sensibilidade 30mA </t>
  </si>
  <si>
    <t>2.1.4</t>
  </si>
  <si>
    <t>Eletroduto ferro diametro 25 mm.</t>
  </si>
  <si>
    <t>2.1.5</t>
  </si>
  <si>
    <t>Caixa de passagem c/ tampa cega tipo condulete diam 25mm</t>
  </si>
  <si>
    <t>2.1.6</t>
  </si>
  <si>
    <t>Adaptador para canaleta Dutotec 73x25mm - 3x1</t>
  </si>
  <si>
    <t>2.1.7</t>
  </si>
  <si>
    <t>Canaleta aluminio 73x25 tripla c/ tampa de encaixe - Pintada</t>
  </si>
  <si>
    <t>2.1.8</t>
  </si>
  <si>
    <t>Canaleta aluminio 73x45 dupla c/ tampa de encaixe - Pintada</t>
  </si>
  <si>
    <t>2.1.9</t>
  </si>
  <si>
    <t>Caixa de aluminio 100x100x50mm com altura específica:</t>
  </si>
  <si>
    <t>2.1.9.1</t>
  </si>
  <si>
    <t xml:space="preserve">   -Para canaleta 73x25mm</t>
  </si>
  <si>
    <t>2.1.9.2</t>
  </si>
  <si>
    <t xml:space="preserve">   -Para canaleta73x45mm</t>
  </si>
  <si>
    <t>2.1.10</t>
  </si>
  <si>
    <t>Curva 90º de PVC (interna e externa)específica de canaleta de aluminio</t>
  </si>
  <si>
    <t>2.1.10.1</t>
  </si>
  <si>
    <t xml:space="preserve">        -73x25mm</t>
  </si>
  <si>
    <t>2.1.10.2</t>
  </si>
  <si>
    <t xml:space="preserve">        -73x45mm</t>
  </si>
  <si>
    <t>2.1.11</t>
  </si>
  <si>
    <t>Curva 90º metálica - específica de canaleta de aluminio</t>
  </si>
  <si>
    <t>2.1.12</t>
  </si>
  <si>
    <t>Acessório tipo flange p/ conexão CD/Eletrocalha e aluminio</t>
  </si>
  <si>
    <t>2.1.13</t>
  </si>
  <si>
    <t>Acessório p/ conexão eletroduto/canaleta de aluminio</t>
  </si>
  <si>
    <t>2.1.14</t>
  </si>
  <si>
    <t xml:space="preserve"> Suporte para canaleta de aluminio p/tres blocos com, duas tomadas tipo bloco NBR.20A (preta), mais um bloco cego.</t>
  </si>
  <si>
    <t>2.1.15</t>
  </si>
  <si>
    <t xml:space="preserve"> Suporte para canaleta de aluminio p/tres blocos com, uma tomadas tipo bloco NBR.20A (azul) , mais dois blocos cegos.</t>
  </si>
  <si>
    <t>2.1.16</t>
  </si>
  <si>
    <t>Timer p/  KIT ATM</t>
  </si>
  <si>
    <t>2.2</t>
  </si>
  <si>
    <t>2.2.1</t>
  </si>
  <si>
    <t>Eletroduto ferro ø 25mm.</t>
  </si>
  <si>
    <t>2.2.2</t>
  </si>
  <si>
    <t xml:space="preserve"> Suporte para canaleta de aluminio p/tres blocos com, um bloco c/RJ.45 , mais dois blocos cegos.</t>
  </si>
  <si>
    <t>2.2.3</t>
  </si>
  <si>
    <t>2.2.4</t>
  </si>
  <si>
    <t>2.2.5</t>
  </si>
  <si>
    <t>Cabo CIT-10 pares</t>
  </si>
  <si>
    <t>2.2.6</t>
  </si>
  <si>
    <t>Rack para HUB tamanho 24U - Completo e com tres bandeijas.</t>
  </si>
  <si>
    <t>2.2.7</t>
  </si>
  <si>
    <t>Régua com 10 tomadas p/ Rack</t>
  </si>
  <si>
    <t>2.2.8</t>
  </si>
  <si>
    <t xml:space="preserve"> Bloco de inserção engate rápido M10 com bastidor completo</t>
  </si>
  <si>
    <t>SUBTOTAL  AUTOMAÇÃO</t>
  </si>
  <si>
    <t>INSTALAÇÕES TELEFÔNICAS:</t>
  </si>
  <si>
    <t>TUBULAÇÃO SECUNDARIA COM ESPERAS TELEFÔNICAS:</t>
  </si>
  <si>
    <t>Adaptador para canaleta Dutotec 73,25mm - 3x1</t>
  </si>
  <si>
    <t>Curva 90º Vertical específica de canaleta de aluminio 73x45mm</t>
  </si>
  <si>
    <t xml:space="preserve">Voice Panel 50 portas p/ Rack 19"  </t>
  </si>
  <si>
    <t>3.1.7</t>
  </si>
  <si>
    <t>Patch Panel 24 portas p/ Rack 19"  (Ramais Central)</t>
  </si>
  <si>
    <t>3.1.8</t>
  </si>
  <si>
    <t>Cabo CIT50/20 pares (Entrada Linhas)</t>
  </si>
  <si>
    <t>3.1.9</t>
  </si>
  <si>
    <t>Cabo CIT50/50pares (Ramais Central)</t>
  </si>
  <si>
    <t>3.1.10</t>
  </si>
  <si>
    <t>Acessórios internos p/ montagem DG´s</t>
  </si>
  <si>
    <t>3.1.11</t>
  </si>
  <si>
    <t>3.1.12</t>
  </si>
  <si>
    <t>Patch Cord 1,0m (Rack) - Cor Verde</t>
  </si>
  <si>
    <t>3.1.13</t>
  </si>
  <si>
    <t>Protetor de Surto p/ entrada das linhas</t>
  </si>
  <si>
    <t>SUBTOTAL TELEFÔNICO:</t>
  </si>
  <si>
    <t>INSTALAÇÕES ALARME E CFTV</t>
  </si>
  <si>
    <t>Mini Câmera Color - CCD Sony 1/3 - Day/Night - Resolução mínima 400 linhas - Lente 3,6mm</t>
  </si>
  <si>
    <t>Caixa de proteção pequena com suporte - Alumínio Anodizada</t>
  </si>
  <si>
    <t>Câmera Infra Vermelho - CCD Sony 1/3 - Resolução mínima 400 linhas - Lente 3,6mm</t>
  </si>
  <si>
    <t>1.4</t>
  </si>
  <si>
    <t>Grade de Proteção para câmera externa em Inox</t>
  </si>
  <si>
    <t>1.5</t>
  </si>
  <si>
    <t>Fonte de Alimentação 12V - 10A Bivolt</t>
  </si>
  <si>
    <t>1.6</t>
  </si>
  <si>
    <t>Conector BNC de Compressão RG59</t>
  </si>
  <si>
    <t>1.7</t>
  </si>
  <si>
    <t xml:space="preserve"> Quadro de comando de Sobrepor para  Central de Alarme nas dimensões 600x480x220mm </t>
  </si>
  <si>
    <t>1.8</t>
  </si>
  <si>
    <t>1.9</t>
  </si>
  <si>
    <t>1.10</t>
  </si>
  <si>
    <t>Canaleta aluminio 73x45 tripla c/ tampa de encaixe - Pintada</t>
  </si>
  <si>
    <t>1.11</t>
  </si>
  <si>
    <t>Caixa passagem condulete ø 25 mm c/tampa cega.</t>
  </si>
  <si>
    <t>1.12</t>
  </si>
  <si>
    <t xml:space="preserve">Caixa metálica de sobrepor 200x200x100mm com tampa </t>
  </si>
  <si>
    <t>1.13</t>
  </si>
  <si>
    <t>Caixa de pvc sem embutes com tampa de fecho rápido tipo CMS - 18 (323x250x120mm) da Cemar ou equivalente</t>
  </si>
  <si>
    <t>1.14</t>
  </si>
  <si>
    <t>Adaptador para canaleta de aluminio 73x25mm e eletroduto - 3x1"</t>
  </si>
  <si>
    <t>1.15</t>
  </si>
  <si>
    <t xml:space="preserve"> Suporte para canaleta de aluminio p/tres blocos com, uma tomada tipo bloco NBR.20A (preta), mais dois blocos cego.</t>
  </si>
  <si>
    <t>1.16</t>
  </si>
  <si>
    <t>Suporte para canaleta de aluminio p/tres blocos sendo dois c/ tomadas elétrica tipo bloco NBR.20A (preta), mais um bloco cego.</t>
  </si>
  <si>
    <t>1.17</t>
  </si>
  <si>
    <t>Suporte para canaleta de aluminio do tipo cego de cor branco</t>
  </si>
  <si>
    <t>1.20</t>
  </si>
  <si>
    <t>1.21</t>
  </si>
  <si>
    <t xml:space="preserve">Cabo unipolar tipo flex 2 (1x1,5mm²) preto e vermelho, livre de halogêneo, isolação 750V </t>
  </si>
  <si>
    <t>Arame Galvanizado n.º16</t>
  </si>
  <si>
    <t>kg</t>
  </si>
  <si>
    <t xml:space="preserve">Spiral tube </t>
  </si>
  <si>
    <t>SUBTOTAL ALARME/CFTV</t>
  </si>
  <si>
    <t>SERVIÇOS COMPLEMENTARES ELÉTRICA/AUTOMAÇÃO/TELEFÔNICO</t>
  </si>
  <si>
    <t>conj.</t>
  </si>
  <si>
    <t>Desmontar, remontar e remanejar luminária completa de 2x32w</t>
  </si>
  <si>
    <t>5.3</t>
  </si>
  <si>
    <t>Desmontar, remontar e remanejar a espera da Central de Incêndio</t>
  </si>
  <si>
    <t>5.4</t>
  </si>
  <si>
    <t>Desmontar, remontar e remanejar as esperas das tomadas do bebedoro e máquina do café</t>
  </si>
  <si>
    <t>5.5</t>
  </si>
  <si>
    <t>Desmontar, remontar e remanejar as  esperas do teclado, sensor de infra vermelho e sirene interna do sistema de alarme</t>
  </si>
  <si>
    <t>SUBTOTAL SERVIÇOS COMPLEMENTARES</t>
  </si>
  <si>
    <r>
      <t>2. ENDEREÇO DE EXECUÇÃO/ENTREGA:</t>
    </r>
    <r>
      <rPr>
        <sz val="8"/>
        <rFont val="MS Sans Serif"/>
        <family val="2"/>
      </rPr>
      <t xml:space="preserve"> Av. Presidente Vargas, 666, Rio Grande/RS.</t>
    </r>
  </si>
  <si>
    <t>1. OBJETO: OBRAS CIVIS, INSTALAÇÕES ELÉTRICAS E LÓGICAS PARA REFORMA DA AG. NOIVA DO MAR EM RIO GRANDE/RS.</t>
  </si>
  <si>
    <t>OBRAS CIVIS, INSTALAÇÕES ELÉTRICAS E LÓGICAS PARA REFORMA DA AG. NOIVA DO MAR EM RIO GRANDE/RS.</t>
  </si>
  <si>
    <t>1.2.9</t>
  </si>
  <si>
    <t>1.18</t>
  </si>
  <si>
    <t>1.19</t>
  </si>
  <si>
    <t>12.1</t>
  </si>
  <si>
    <t>INFILTRAÇÕES</t>
  </si>
  <si>
    <t>Reformar calha do telhado que está provocando infiltrações pontuais, partes furadas deverão ser substituidas e a nova deverá ser pintada rebitada e vedada com veda-calha.</t>
  </si>
  <si>
    <t>LOGOMARCA</t>
  </si>
  <si>
    <t>13.1</t>
  </si>
  <si>
    <t>Limpar, revisar  e instalar novamente a logomarca sobre as novas chapas que revestem a marquise.</t>
  </si>
  <si>
    <t>Retirar logomarca e as chapas de metalon enferrujadas que lhe dão sustentação.</t>
  </si>
  <si>
    <t>Fornecer e instalar placas de ACM de 80 x 100 cm para posterior fixação da logomarca.</t>
  </si>
  <si>
    <t>PÓRTICO</t>
  </si>
  <si>
    <t>Colocar um rodapé de ACM no pórtico para compensar o desnível existente.</t>
  </si>
  <si>
    <t>12.2</t>
  </si>
  <si>
    <t>12.3</t>
  </si>
  <si>
    <t>Cabo UTP cat. 6e isolamento LSZH</t>
  </si>
  <si>
    <t>Certificação da rede Telfônica e lógica (Cat.5e e Cat.6e)</t>
  </si>
  <si>
    <r>
      <t xml:space="preserve">5. CONDIÇÕES DE PAGAMENTO: </t>
    </r>
    <r>
      <rPr>
        <sz val="8"/>
        <rFont val="MS Sans Serif"/>
        <family val="2"/>
      </rPr>
      <t>O pagamento será efetuado conforme serviço medido, sendo efetuado o pagamento à contratada até o 4º (quarto) dia útil do mês subsequente ao da entrega da prestação dos serviços e entrega da nota fiscal/fatura e demais documentos.</t>
    </r>
  </si>
  <si>
    <r>
      <t xml:space="preserve">6. ANEXOS: </t>
    </r>
    <r>
      <rPr>
        <sz val="8"/>
        <rFont val="MS Sans Serif"/>
        <family val="2"/>
      </rPr>
      <t xml:space="preserve">Plantas, detalhamentos e memoriais serão disponibilizados em mídia portátil pela Unidade de Licitações e Compras
 </t>
    </r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</si>
</sst>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0"/>
    <numFmt numFmtId="185" formatCode="#,##0.00;[Red]#,##0.00"/>
    <numFmt numFmtId="186" formatCode="0_);[Red]\(0\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0.0%"/>
    <numFmt numFmtId="192" formatCode="0.0000"/>
    <numFmt numFmtId="193" formatCode="0.00;[Red]0.00"/>
    <numFmt numFmtId="194" formatCode="0.00_);[Red]\(0.00\)"/>
    <numFmt numFmtId="195" formatCode="&quot;Ativado&quot;;&quot;Ativado&quot;;&quot;Desativado&quot;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1.5"/>
      <color indexed="12"/>
      <name val="MS Sans Serif"/>
      <family val="2"/>
    </font>
    <font>
      <u val="single"/>
      <sz val="11.5"/>
      <color indexed="36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10"/>
      <name val="Calibri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S Sans Serif"/>
      <family val="2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sz val="10"/>
      <color rgb="FF00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8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3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0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40" fontId="0" fillId="0" borderId="11" xfId="65" applyNumberFormat="1" applyFont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right" vertical="center"/>
      <protection hidden="1"/>
    </xf>
    <xf numFmtId="40" fontId="0" fillId="0" borderId="12" xfId="0" applyNumberFormat="1" applyFont="1" applyBorder="1" applyAlignment="1" applyProtection="1">
      <alignment horizontal="right" vertical="center"/>
      <protection hidden="1"/>
    </xf>
    <xf numFmtId="2" fontId="0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3" xfId="0" applyNumberFormat="1" applyFont="1" applyBorder="1" applyAlignment="1" applyProtection="1">
      <alignment horizontal="left" vertical="center"/>
      <protection hidden="1"/>
    </xf>
    <xf numFmtId="0" fontId="1" fillId="0" borderId="13" xfId="0" applyNumberFormat="1" applyFont="1" applyBorder="1" applyAlignment="1" applyProtection="1">
      <alignment horizontal="left" vertical="center"/>
      <protection hidden="1"/>
    </xf>
    <xf numFmtId="2" fontId="0" fillId="0" borderId="14" xfId="0" applyNumberFormat="1" applyFont="1" applyFill="1" applyBorder="1" applyAlignment="1" applyProtection="1">
      <alignment horizontal="right" vertical="center"/>
      <protection hidden="1"/>
    </xf>
    <xf numFmtId="40" fontId="0" fillId="0" borderId="14" xfId="65" applyNumberFormat="1" applyFont="1" applyBorder="1" applyAlignment="1" applyProtection="1">
      <alignment horizontal="right" vertical="center"/>
      <protection locked="0"/>
    </xf>
    <xf numFmtId="2" fontId="0" fillId="0" borderId="15" xfId="0" applyNumberFormat="1" applyFont="1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185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185" fontId="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0" fillId="8" borderId="16" xfId="0" applyFont="1" applyFill="1" applyBorder="1" applyAlignment="1" applyProtection="1">
      <alignment horizontal="center" vertical="center"/>
      <protection hidden="1"/>
    </xf>
    <xf numFmtId="184" fontId="0" fillId="0" borderId="17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top" wrapText="1"/>
      <protection hidden="1"/>
    </xf>
    <xf numFmtId="2" fontId="0" fillId="0" borderId="11" xfId="65" applyNumberFormat="1" applyFont="1" applyBorder="1" applyAlignment="1" applyProtection="1">
      <alignment horizontal="center" vertical="center"/>
      <protection hidden="1"/>
    </xf>
    <xf numFmtId="40" fontId="0" fillId="0" borderId="11" xfId="65" applyNumberFormat="1" applyFont="1" applyBorder="1" applyAlignment="1" applyProtection="1">
      <alignment horizontal="center" vertical="center"/>
      <protection hidden="1"/>
    </xf>
    <xf numFmtId="4" fontId="0" fillId="0" borderId="11" xfId="0" applyNumberFormat="1" applyFont="1" applyFill="1" applyBorder="1" applyAlignment="1" applyProtection="1">
      <alignment horizontal="right" vertical="center" wrapText="1"/>
      <protection hidden="1"/>
    </xf>
    <xf numFmtId="40" fontId="0" fillId="0" borderId="12" xfId="65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 vertical="center" wrapText="1"/>
      <protection hidden="1"/>
    </xf>
    <xf numFmtId="40" fontId="0" fillId="0" borderId="11" xfId="65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0" fontId="0" fillId="0" borderId="11" xfId="65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vertical="top" wrapText="1"/>
      <protection hidden="1"/>
    </xf>
    <xf numFmtId="40" fontId="51" fillId="0" borderId="11" xfId="65" applyNumberFormat="1" applyFont="1" applyBorder="1" applyAlignment="1" applyProtection="1">
      <alignment horizontal="right" vertical="center"/>
      <protection locked="0"/>
    </xf>
    <xf numFmtId="40" fontId="51" fillId="0" borderId="14" xfId="65" applyNumberFormat="1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vertical="center" wrapText="1"/>
      <protection hidden="1"/>
    </xf>
    <xf numFmtId="2" fontId="0" fillId="0" borderId="11" xfId="65" applyNumberFormat="1" applyFont="1" applyBorder="1" applyAlignment="1" applyProtection="1">
      <alignment horizontal="center" vertical="center" wrapText="1"/>
      <protection hidden="1"/>
    </xf>
    <xf numFmtId="2" fontId="0" fillId="0" borderId="18" xfId="0" applyNumberFormat="1" applyFont="1" applyFill="1" applyBorder="1" applyAlignment="1" applyProtection="1">
      <alignment horizontal="right" vertical="center"/>
      <protection hidden="1"/>
    </xf>
    <xf numFmtId="0" fontId="51" fillId="0" borderId="11" xfId="0" applyFon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4" fontId="10" fillId="33" borderId="16" xfId="0" applyNumberFormat="1" applyFont="1" applyFill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184" fontId="1" fillId="0" borderId="19" xfId="0" applyNumberFormat="1" applyFont="1" applyBorder="1" applyAlignment="1" applyProtection="1">
      <alignment horizontal="center" vertical="center"/>
      <protection hidden="1"/>
    </xf>
    <xf numFmtId="1" fontId="0" fillId="0" borderId="20" xfId="0" applyNumberFormat="1" applyFont="1" applyBorder="1" applyAlignment="1" applyProtection="1">
      <alignment horizontal="left" vertical="center"/>
      <protection hidden="1"/>
    </xf>
    <xf numFmtId="0" fontId="1" fillId="0" borderId="21" xfId="0" applyFont="1" applyBorder="1" applyAlignment="1" applyProtection="1">
      <alignment vertical="top" wrapText="1"/>
      <protection hidden="1"/>
    </xf>
    <xf numFmtId="3" fontId="0" fillId="0" borderId="21" xfId="0" applyNumberFormat="1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4" fontId="0" fillId="0" borderId="21" xfId="0" applyNumberFormat="1" applyFont="1" applyBorder="1" applyAlignment="1" applyProtection="1">
      <alignment vertical="center"/>
      <protection hidden="1"/>
    </xf>
    <xf numFmtId="4" fontId="0" fillId="0" borderId="22" xfId="0" applyNumberFormat="1" applyFont="1" applyBorder="1" applyAlignment="1" applyProtection="1">
      <alignment vertical="center"/>
      <protection hidden="1"/>
    </xf>
    <xf numFmtId="40" fontId="0" fillId="0" borderId="23" xfId="65" applyFont="1" applyBorder="1" applyAlignment="1" applyProtection="1">
      <alignment vertical="center"/>
      <protection hidden="1"/>
    </xf>
    <xf numFmtId="184" fontId="1" fillId="0" borderId="17" xfId="0" applyNumberFormat="1" applyFont="1" applyBorder="1" applyAlignment="1" applyProtection="1">
      <alignment horizontal="center" vertical="center"/>
      <protection hidden="1"/>
    </xf>
    <xf numFmtId="1" fontId="1" fillId="0" borderId="13" xfId="0" applyNumberFormat="1" applyFont="1" applyBorder="1" applyAlignment="1" applyProtection="1">
      <alignment horizontal="left" vertical="center"/>
      <protection hidden="1"/>
    </xf>
    <xf numFmtId="3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4" fontId="1" fillId="0" borderId="11" xfId="0" applyNumberFormat="1" applyFont="1" applyBorder="1" applyAlignment="1" applyProtection="1">
      <alignment vertical="center"/>
      <protection hidden="1"/>
    </xf>
    <xf numFmtId="4" fontId="1" fillId="0" borderId="14" xfId="0" applyNumberFormat="1" applyFont="1" applyBorder="1" applyAlignment="1" applyProtection="1">
      <alignment vertical="center"/>
      <protection hidden="1"/>
    </xf>
    <xf numFmtId="40" fontId="1" fillId="0" borderId="12" xfId="65" applyFont="1" applyBorder="1" applyAlignment="1" applyProtection="1">
      <alignment vertical="center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4" fontId="1" fillId="0" borderId="11" xfId="0" applyNumberFormat="1" applyFont="1" applyBorder="1" applyAlignment="1" applyProtection="1">
      <alignment horizontal="right" vertical="center"/>
      <protection hidden="1"/>
    </xf>
    <xf numFmtId="4" fontId="1" fillId="0" borderId="14" xfId="0" applyNumberFormat="1" applyFont="1" applyBorder="1" applyAlignment="1" applyProtection="1">
      <alignment horizontal="right" vertical="center"/>
      <protection hidden="1"/>
    </xf>
    <xf numFmtId="40" fontId="1" fillId="0" borderId="12" xfId="65" applyFont="1" applyBorder="1" applyAlignment="1" applyProtection="1">
      <alignment horizontal="right" vertical="center"/>
      <protection hidden="1"/>
    </xf>
    <xf numFmtId="184" fontId="1" fillId="0" borderId="17" xfId="0" applyNumberFormat="1" applyFont="1" applyBorder="1" applyAlignment="1" applyProtection="1">
      <alignment vertical="top"/>
      <protection hidden="1"/>
    </xf>
    <xf numFmtId="1" fontId="0" fillId="0" borderId="13" xfId="0" applyNumberFormat="1" applyFont="1" applyBorder="1" applyAlignment="1" applyProtection="1">
      <alignment horizontal="left" vertical="top"/>
      <protection hidden="1"/>
    </xf>
    <xf numFmtId="0" fontId="0" fillId="0" borderId="11" xfId="0" applyFont="1" applyFill="1" applyBorder="1" applyAlignment="1" applyProtection="1">
      <alignment vertical="top" wrapText="1"/>
      <protection hidden="1"/>
    </xf>
    <xf numFmtId="40" fontId="0" fillId="0" borderId="11" xfId="65" applyNumberFormat="1" applyFont="1" applyBorder="1" applyAlignment="1" applyProtection="1">
      <alignment horizontal="center" vertical="center"/>
      <protection hidden="1"/>
    </xf>
    <xf numFmtId="40" fontId="0" fillId="0" borderId="11" xfId="65" applyNumberFormat="1" applyFont="1" applyBorder="1" applyAlignment="1" applyProtection="1">
      <alignment horizontal="right" vertical="center"/>
      <protection hidden="1"/>
    </xf>
    <xf numFmtId="40" fontId="0" fillId="0" borderId="14" xfId="65" applyNumberFormat="1" applyFont="1" applyBorder="1" applyAlignment="1" applyProtection="1">
      <alignment horizontal="right" vertical="center"/>
      <protection hidden="1"/>
    </xf>
    <xf numFmtId="40" fontId="0" fillId="0" borderId="12" xfId="65" applyNumberFormat="1" applyFont="1" applyBorder="1" applyAlignment="1" applyProtection="1">
      <alignment horizontal="right" vertical="center"/>
      <protection hidden="1"/>
    </xf>
    <xf numFmtId="194" fontId="0" fillId="0" borderId="11" xfId="65" applyNumberFormat="1" applyFont="1" applyBorder="1" applyAlignment="1" applyProtection="1">
      <alignment horizontal="center" vertical="center"/>
      <protection hidden="1"/>
    </xf>
    <xf numFmtId="40" fontId="0" fillId="0" borderId="12" xfId="65" applyNumberFormat="1" applyFont="1" applyFill="1" applyBorder="1" applyAlignment="1" applyProtection="1">
      <alignment horizontal="right" vertical="center"/>
      <protection hidden="1"/>
    </xf>
    <xf numFmtId="184" fontId="0" fillId="0" borderId="17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2" fontId="0" fillId="0" borderId="11" xfId="65" applyNumberFormat="1" applyFont="1" applyBorder="1" applyAlignment="1" applyProtection="1">
      <alignment horizontal="center" vertical="center"/>
      <protection hidden="1"/>
    </xf>
    <xf numFmtId="40" fontId="0" fillId="0" borderId="11" xfId="65" applyNumberFormat="1" applyFont="1" applyBorder="1" applyAlignment="1" applyProtection="1">
      <alignment horizontal="center" vertical="center"/>
      <protection hidden="1"/>
    </xf>
    <xf numFmtId="1" fontId="0" fillId="0" borderId="13" xfId="0" applyNumberFormat="1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top" wrapText="1"/>
      <protection hidden="1"/>
    </xf>
    <xf numFmtId="40" fontId="0" fillId="0" borderId="11" xfId="65" applyNumberFormat="1" applyFont="1" applyBorder="1" applyAlignment="1" applyProtection="1">
      <alignment horizontal="right" vertical="center"/>
      <protection hidden="1"/>
    </xf>
    <xf numFmtId="184" fontId="52" fillId="0" borderId="17" xfId="0" applyNumberFormat="1" applyFont="1" applyBorder="1" applyAlignment="1" applyProtection="1">
      <alignment horizontal="center" vertical="center"/>
      <protection hidden="1"/>
    </xf>
    <xf numFmtId="1" fontId="51" fillId="0" borderId="24" xfId="0" applyNumberFormat="1" applyFont="1" applyBorder="1" applyAlignment="1" applyProtection="1">
      <alignment horizontal="left" vertical="center"/>
      <protection hidden="1"/>
    </xf>
    <xf numFmtId="2" fontId="51" fillId="0" borderId="13" xfId="65" applyNumberFormat="1" applyFont="1" applyBorder="1" applyAlignment="1" applyProtection="1">
      <alignment horizontal="center" vertical="center"/>
      <protection hidden="1"/>
    </xf>
    <xf numFmtId="40" fontId="51" fillId="0" borderId="11" xfId="65" applyNumberFormat="1" applyFont="1" applyBorder="1" applyAlignment="1" applyProtection="1">
      <alignment horizontal="center" vertical="center"/>
      <protection hidden="1"/>
    </xf>
    <xf numFmtId="40" fontId="51" fillId="0" borderId="12" xfId="65" applyNumberFormat="1" applyFont="1" applyBorder="1" applyAlignment="1" applyProtection="1">
      <alignment horizontal="right" vertical="center"/>
      <protection hidden="1"/>
    </xf>
    <xf numFmtId="0" fontId="0" fillId="0" borderId="21" xfId="0" applyFont="1" applyBorder="1" applyAlignment="1" applyProtection="1">
      <alignment horizontal="left" vertical="center" wrapText="1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/>
      <protection hidden="1"/>
    </xf>
    <xf numFmtId="40" fontId="0" fillId="0" borderId="11" xfId="0" applyNumberFormat="1" applyFont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3" fontId="0" fillId="0" borderId="11" xfId="0" applyNumberForma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4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2" xfId="0" applyFill="1" applyBorder="1" applyAlignment="1" applyProtection="1">
      <alignment vertical="center" wrapText="1"/>
      <protection hidden="1"/>
    </xf>
    <xf numFmtId="40" fontId="0" fillId="0" borderId="0" xfId="65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3" fillId="0" borderId="17" xfId="0" applyFont="1" applyFill="1" applyBorder="1" applyAlignment="1" applyProtection="1">
      <alignment horizontal="center" vertical="center" wrapText="1"/>
      <protection hidden="1"/>
    </xf>
    <xf numFmtId="184" fontId="51" fillId="0" borderId="11" xfId="0" applyNumberFormat="1" applyFont="1" applyBorder="1" applyAlignment="1" applyProtection="1">
      <alignment horizontal="left" vertical="center" wrapText="1"/>
      <protection hidden="1"/>
    </xf>
    <xf numFmtId="2" fontId="51" fillId="0" borderId="11" xfId="0" applyNumberFormat="1" applyFont="1" applyBorder="1" applyAlignment="1" applyProtection="1">
      <alignment horizontal="center" vertical="center" wrapText="1"/>
      <protection hidden="1"/>
    </xf>
    <xf numFmtId="184" fontId="51" fillId="0" borderId="11" xfId="0" applyNumberFormat="1" applyFont="1" applyBorder="1" applyAlignment="1" applyProtection="1">
      <alignment horizontal="center" vertical="center" wrapText="1"/>
      <protection hidden="1"/>
    </xf>
    <xf numFmtId="4" fontId="51" fillId="0" borderId="12" xfId="0" applyNumberFormat="1" applyFont="1" applyBorder="1" applyAlignment="1" applyProtection="1">
      <alignment horizontal="right" vertical="center" wrapText="1"/>
      <protection hidden="1"/>
    </xf>
    <xf numFmtId="184" fontId="0" fillId="0" borderId="11" xfId="0" applyNumberFormat="1" applyFont="1" applyBorder="1" applyAlignment="1" applyProtection="1">
      <alignment horizontal="left" vertical="center" wrapText="1"/>
      <protection hidden="1"/>
    </xf>
    <xf numFmtId="2" fontId="0" fillId="0" borderId="11" xfId="0" applyNumberFormat="1" applyBorder="1" applyAlignment="1" applyProtection="1">
      <alignment horizontal="center" vertical="center" wrapText="1"/>
      <protection hidden="1"/>
    </xf>
    <xf numFmtId="184" fontId="0" fillId="0" borderId="11" xfId="0" applyNumberFormat="1" applyFont="1" applyBorder="1" applyAlignment="1" applyProtection="1">
      <alignment horizontal="center" vertical="center" wrapText="1"/>
      <protection hidden="1"/>
    </xf>
    <xf numFmtId="4" fontId="0" fillId="0" borderId="11" xfId="0" applyNumberFormat="1" applyBorder="1" applyAlignment="1" applyProtection="1">
      <alignment horizontal="right" vertical="center" wrapText="1"/>
      <protection hidden="1"/>
    </xf>
    <xf numFmtId="4" fontId="0" fillId="0" borderId="12" xfId="0" applyNumberFormat="1" applyBorder="1" applyAlignment="1" applyProtection="1">
      <alignment horizontal="right" vertical="center" wrapText="1"/>
      <protection hidden="1"/>
    </xf>
    <xf numFmtId="184" fontId="0" fillId="0" borderId="11" xfId="0" applyNumberFormat="1" applyBorder="1" applyAlignment="1" applyProtection="1">
      <alignment horizontal="left" vertical="center" wrapText="1"/>
      <protection hidden="1"/>
    </xf>
    <xf numFmtId="184" fontId="0" fillId="0" borderId="17" xfId="0" applyNumberFormat="1" applyFont="1" applyBorder="1" applyAlignment="1" applyProtection="1">
      <alignment horizontal="center" vertical="center"/>
      <protection hidden="1"/>
    </xf>
    <xf numFmtId="1" fontId="1" fillId="0" borderId="13" xfId="0" applyNumberFormat="1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top" wrapText="1"/>
      <protection hidden="1"/>
    </xf>
    <xf numFmtId="2" fontId="0" fillId="0" borderId="18" xfId="65" applyNumberFormat="1" applyFont="1" applyFill="1" applyBorder="1" applyAlignment="1" applyProtection="1">
      <alignment horizontal="center" vertical="center"/>
      <protection hidden="1"/>
    </xf>
    <xf numFmtId="40" fontId="0" fillId="0" borderId="18" xfId="65" applyNumberFormat="1" applyFont="1" applyFill="1" applyBorder="1" applyAlignment="1" applyProtection="1">
      <alignment horizontal="center" vertical="center"/>
      <protection hidden="1"/>
    </xf>
    <xf numFmtId="40" fontId="0" fillId="0" borderId="15" xfId="65" applyNumberFormat="1" applyFont="1" applyFill="1" applyBorder="1" applyAlignment="1" applyProtection="1">
      <alignment horizontal="right" vertical="center"/>
      <protection hidden="1"/>
    </xf>
    <xf numFmtId="40" fontId="0" fillId="0" borderId="25" xfId="65" applyNumberFormat="1" applyFont="1" applyFill="1" applyBorder="1" applyAlignment="1" applyProtection="1">
      <alignment horizontal="right" vertical="center"/>
      <protection hidden="1"/>
    </xf>
    <xf numFmtId="1" fontId="0" fillId="0" borderId="24" xfId="0" applyNumberFormat="1" applyFont="1" applyFill="1" applyBorder="1" applyAlignment="1" applyProtection="1">
      <alignment horizontal="left" vertical="center"/>
      <protection hidden="1"/>
    </xf>
    <xf numFmtId="0" fontId="54" fillId="0" borderId="11" xfId="0" applyFont="1" applyBorder="1" applyAlignment="1" applyProtection="1">
      <alignment vertical="center" wrapText="1"/>
      <protection hidden="1"/>
    </xf>
    <xf numFmtId="2" fontId="54" fillId="0" borderId="11" xfId="0" applyNumberFormat="1" applyFont="1" applyBorder="1" applyAlignment="1" applyProtection="1">
      <alignment horizontal="center" vertical="center" wrapText="1"/>
      <protection hidden="1"/>
    </xf>
    <xf numFmtId="194" fontId="0" fillId="0" borderId="11" xfId="65" applyNumberFormat="1" applyFont="1" applyFill="1" applyBorder="1" applyAlignment="1" applyProtection="1">
      <alignment horizontal="center" vertical="center"/>
      <protection hidden="1"/>
    </xf>
    <xf numFmtId="194" fontId="0" fillId="0" borderId="18" xfId="65" applyNumberFormat="1" applyFont="1" applyFill="1" applyBorder="1" applyAlignment="1" applyProtection="1">
      <alignment horizontal="center" vertical="center"/>
      <protection hidden="1"/>
    </xf>
    <xf numFmtId="184" fontId="0" fillId="0" borderId="26" xfId="0" applyNumberFormat="1" applyFont="1" applyBorder="1" applyAlignment="1" applyProtection="1">
      <alignment horizontal="center" vertical="center"/>
      <protection hidden="1"/>
    </xf>
    <xf numFmtId="1" fontId="0" fillId="0" borderId="27" xfId="0" applyNumberFormat="1" applyFont="1" applyFill="1" applyBorder="1" applyAlignment="1" applyProtection="1">
      <alignment horizontal="left" vertical="center"/>
      <protection hidden="1"/>
    </xf>
    <xf numFmtId="0" fontId="54" fillId="0" borderId="18" xfId="0" applyFont="1" applyBorder="1" applyAlignment="1" applyProtection="1">
      <alignment vertical="center" wrapText="1"/>
      <protection hidden="1"/>
    </xf>
    <xf numFmtId="2" fontId="54" fillId="0" borderId="18" xfId="0" applyNumberFormat="1" applyFont="1" applyBorder="1" applyAlignment="1" applyProtection="1">
      <alignment horizontal="center" vertical="center" wrapText="1"/>
      <protection hidden="1"/>
    </xf>
    <xf numFmtId="184" fontId="0" fillId="0" borderId="18" xfId="0" applyNumberFormat="1" applyFont="1" applyBorder="1" applyAlignment="1" applyProtection="1">
      <alignment horizontal="center" vertical="center" wrapText="1"/>
      <protection hidden="1"/>
    </xf>
    <xf numFmtId="4" fontId="0" fillId="0" borderId="25" xfId="0" applyNumberFormat="1" applyBorder="1" applyAlignment="1" applyProtection="1">
      <alignment horizontal="right" vertical="center" wrapText="1"/>
      <protection hidden="1"/>
    </xf>
    <xf numFmtId="40" fontId="0" fillId="0" borderId="12" xfId="65" applyNumberFormat="1" applyFont="1" applyFill="1" applyBorder="1" applyAlignment="1" applyProtection="1">
      <alignment horizontal="right" vertical="center"/>
      <protection hidden="1"/>
    </xf>
    <xf numFmtId="1" fontId="0" fillId="0" borderId="11" xfId="0" applyNumberFormat="1" applyFont="1" applyFill="1" applyBorder="1" applyAlignment="1" applyProtection="1">
      <alignment horizontal="left" vertical="center"/>
      <protection hidden="1"/>
    </xf>
    <xf numFmtId="184" fontId="0" fillId="8" borderId="16" xfId="0" applyNumberFormat="1" applyFont="1" applyFill="1" applyBorder="1" applyAlignment="1" applyProtection="1">
      <alignment horizontal="center" vertical="center"/>
      <protection hidden="1"/>
    </xf>
    <xf numFmtId="1" fontId="1" fillId="8" borderId="16" xfId="0" applyNumberFormat="1" applyFont="1" applyFill="1" applyBorder="1" applyAlignment="1" applyProtection="1">
      <alignment horizontal="left" vertical="center"/>
      <protection hidden="1"/>
    </xf>
    <xf numFmtId="0" fontId="1" fillId="8" borderId="16" xfId="0" applyFont="1" applyFill="1" applyBorder="1" applyAlignment="1" applyProtection="1">
      <alignment vertical="top" wrapText="1"/>
      <protection hidden="1"/>
    </xf>
    <xf numFmtId="186" fontId="0" fillId="8" borderId="16" xfId="65" applyNumberFormat="1" applyFont="1" applyFill="1" applyBorder="1" applyAlignment="1" applyProtection="1">
      <alignment horizontal="center" vertical="center"/>
      <protection hidden="1"/>
    </xf>
    <xf numFmtId="4" fontId="1" fillId="8" borderId="16" xfId="0" applyNumberFormat="1" applyFont="1" applyFill="1" applyBorder="1" applyAlignment="1" applyProtection="1">
      <alignment/>
      <protection hidden="1"/>
    </xf>
    <xf numFmtId="40" fontId="1" fillId="8" borderId="16" xfId="65" applyNumberFormat="1" applyFont="1" applyFill="1" applyBorder="1" applyAlignment="1" applyProtection="1">
      <alignment horizontal="right" vertical="center"/>
      <protection hidden="1"/>
    </xf>
    <xf numFmtId="4" fontId="7" fillId="0" borderId="0" xfId="0" applyNumberFormat="1" applyFont="1" applyAlignment="1" applyProtection="1">
      <alignment/>
      <protection hidden="1"/>
    </xf>
    <xf numFmtId="1" fontId="1" fillId="0" borderId="13" xfId="0" applyNumberFormat="1" applyFont="1" applyBorder="1" applyAlignment="1" applyProtection="1">
      <alignment horizontal="left" vertical="top"/>
      <protection hidden="1"/>
    </xf>
    <xf numFmtId="2" fontId="1" fillId="0" borderId="11" xfId="0" applyNumberFormat="1" applyFont="1" applyFill="1" applyBorder="1" applyAlignment="1" applyProtection="1">
      <alignment horizontal="center" vertical="top"/>
      <protection hidden="1"/>
    </xf>
    <xf numFmtId="0" fontId="1" fillId="0" borderId="11" xfId="0" applyFont="1" applyBorder="1" applyAlignment="1" applyProtection="1">
      <alignment horizontal="center" vertical="top"/>
      <protection hidden="1"/>
    </xf>
    <xf numFmtId="4" fontId="1" fillId="0" borderId="11" xfId="0" applyNumberFormat="1" applyFont="1" applyFill="1" applyBorder="1" applyAlignment="1" applyProtection="1">
      <alignment vertical="top"/>
      <protection hidden="1"/>
    </xf>
    <xf numFmtId="4" fontId="1" fillId="0" borderId="14" xfId="0" applyNumberFormat="1" applyFont="1" applyBorder="1" applyAlignment="1" applyProtection="1">
      <alignment vertical="top"/>
      <protection hidden="1"/>
    </xf>
    <xf numFmtId="4" fontId="1" fillId="0" borderId="12" xfId="65" applyNumberFormat="1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4" fontId="0" fillId="0" borderId="12" xfId="65" applyNumberFormat="1" applyFont="1" applyBorder="1" applyAlignment="1" applyProtection="1">
      <alignment vertical="top"/>
      <protection hidden="1"/>
    </xf>
    <xf numFmtId="2" fontId="0" fillId="0" borderId="11" xfId="0" applyNumberFormat="1" applyFont="1" applyFill="1" applyBorder="1" applyAlignment="1" applyProtection="1">
      <alignment horizontal="center" vertical="top"/>
      <protection hidden="1"/>
    </xf>
    <xf numFmtId="0" fontId="0" fillId="0" borderId="11" xfId="0" applyFont="1" applyBorder="1" applyAlignment="1" applyProtection="1">
      <alignment horizontal="center" vertical="top"/>
      <protection hidden="1"/>
    </xf>
    <xf numFmtId="4" fontId="0" fillId="0" borderId="11" xfId="0" applyNumberFormat="1" applyFont="1" applyFill="1" applyBorder="1" applyAlignment="1" applyProtection="1">
      <alignment vertical="top"/>
      <protection hidden="1"/>
    </xf>
    <xf numFmtId="4" fontId="0" fillId="0" borderId="14" xfId="0" applyNumberFormat="1" applyFont="1" applyBorder="1" applyAlignment="1" applyProtection="1">
      <alignment/>
      <protection hidden="1"/>
    </xf>
    <xf numFmtId="4" fontId="0" fillId="0" borderId="12" xfId="0" applyNumberFormat="1" applyFont="1" applyBorder="1" applyAlignment="1" applyProtection="1">
      <alignment horizontal="right" vertical="center"/>
      <protection hidden="1"/>
    </xf>
    <xf numFmtId="4" fontId="0" fillId="0" borderId="12" xfId="0" applyNumberFormat="1" applyFont="1" applyBorder="1" applyAlignment="1" applyProtection="1">
      <alignment horizontal="right" vertical="top"/>
      <protection hidden="1"/>
    </xf>
    <xf numFmtId="0" fontId="0" fillId="0" borderId="28" xfId="0" applyFont="1" applyFill="1" applyBorder="1" applyAlignment="1" applyProtection="1">
      <alignment vertical="top" wrapText="1"/>
      <protection hidden="1"/>
    </xf>
    <xf numFmtId="2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3" xfId="0" applyNumberFormat="1" applyFont="1" applyBorder="1" applyAlignment="1" applyProtection="1">
      <alignment horizontal="left" vertical="top"/>
      <protection hidden="1"/>
    </xf>
    <xf numFmtId="0" fontId="13" fillId="0" borderId="28" xfId="0" applyFont="1" applyBorder="1" applyAlignment="1" applyProtection="1">
      <alignment vertical="top" wrapText="1"/>
      <protection hidden="1"/>
    </xf>
    <xf numFmtId="2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4" fontId="0" fillId="0" borderId="14" xfId="0" applyNumberFormat="1" applyFont="1" applyBorder="1" applyAlignment="1" applyProtection="1">
      <alignment vertical="center" wrapText="1"/>
      <protection hidden="1"/>
    </xf>
    <xf numFmtId="4" fontId="13" fillId="0" borderId="12" xfId="0" applyNumberFormat="1" applyFont="1" applyBorder="1" applyAlignment="1" applyProtection="1">
      <alignment horizontal="right" vertical="center" wrapText="1"/>
      <protection hidden="1"/>
    </xf>
    <xf numFmtId="1" fontId="0" fillId="0" borderId="20" xfId="0" applyNumberFormat="1" applyFont="1" applyBorder="1" applyAlignment="1" applyProtection="1">
      <alignment horizontal="left" vertical="top"/>
      <protection hidden="1"/>
    </xf>
    <xf numFmtId="4" fontId="0" fillId="0" borderId="14" xfId="0" applyNumberFormat="1" applyFont="1" applyBorder="1" applyAlignment="1" applyProtection="1">
      <alignment vertical="top"/>
      <protection hidden="1"/>
    </xf>
    <xf numFmtId="4" fontId="0" fillId="0" borderId="11" xfId="0" applyNumberFormat="1" applyFont="1" applyFill="1" applyBorder="1" applyAlignment="1" applyProtection="1">
      <alignment vertical="center" wrapText="1"/>
      <protection hidden="1"/>
    </xf>
    <xf numFmtId="4" fontId="0" fillId="0" borderId="12" xfId="0" applyNumberFormat="1" applyFont="1" applyBorder="1" applyAlignment="1" applyProtection="1">
      <alignment horizontal="right" vertical="center" wrapText="1"/>
      <protection hidden="1"/>
    </xf>
    <xf numFmtId="4" fontId="13" fillId="0" borderId="12" xfId="0" applyNumberFormat="1" applyFont="1" applyBorder="1" applyAlignment="1" applyProtection="1">
      <alignment horizontal="right" vertical="center"/>
      <protection hidden="1"/>
    </xf>
    <xf numFmtId="1" fontId="0" fillId="0" borderId="29" xfId="0" applyNumberFormat="1" applyFont="1" applyBorder="1" applyAlignment="1" applyProtection="1">
      <alignment horizontal="left" vertical="top"/>
      <protection hidden="1"/>
    </xf>
    <xf numFmtId="0" fontId="0" fillId="0" borderId="11" xfId="0" applyBorder="1" applyAlignment="1" applyProtection="1">
      <alignment vertical="top" wrapText="1"/>
      <protection hidden="1"/>
    </xf>
    <xf numFmtId="2" fontId="0" fillId="0" borderId="11" xfId="0" applyNumberFormat="1" applyFill="1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center" vertical="top"/>
      <protection hidden="1"/>
    </xf>
    <xf numFmtId="4" fontId="0" fillId="0" borderId="11" xfId="0" applyNumberFormat="1" applyFill="1" applyBorder="1" applyAlignment="1" applyProtection="1">
      <alignment vertical="top"/>
      <protection hidden="1"/>
    </xf>
    <xf numFmtId="0" fontId="13" fillId="0" borderId="11" xfId="0" applyFont="1" applyBorder="1" applyAlignment="1" applyProtection="1">
      <alignment/>
      <protection hidden="1"/>
    </xf>
    <xf numFmtId="1" fontId="0" fillId="0" borderId="13" xfId="0" applyNumberFormat="1" applyBorder="1" applyAlignment="1" applyProtection="1">
      <alignment horizontal="left" vertical="top"/>
      <protection hidden="1"/>
    </xf>
    <xf numFmtId="4" fontId="0" fillId="0" borderId="11" xfId="0" applyNumberFormat="1" applyFill="1" applyBorder="1" applyAlignment="1" applyProtection="1">
      <alignment horizontal="center" vertical="top"/>
      <protection hidden="1"/>
    </xf>
    <xf numFmtId="4" fontId="0" fillId="0" borderId="14" xfId="0" applyNumberFormat="1" applyBorder="1" applyAlignment="1" applyProtection="1">
      <alignment horizontal="center" vertical="top"/>
      <protection hidden="1"/>
    </xf>
    <xf numFmtId="4" fontId="0" fillId="0" borderId="14" xfId="0" applyNumberFormat="1" applyBorder="1" applyAlignment="1" applyProtection="1">
      <alignment vertical="top"/>
      <protection hidden="1"/>
    </xf>
    <xf numFmtId="4" fontId="0" fillId="0" borderId="12" xfId="65" applyNumberFormat="1" applyBorder="1" applyAlignment="1" applyProtection="1">
      <alignment vertical="top"/>
      <protection hidden="1"/>
    </xf>
    <xf numFmtId="1" fontId="0" fillId="0" borderId="11" xfId="0" applyNumberFormat="1" applyFont="1" applyBorder="1" applyAlignment="1" applyProtection="1">
      <alignment horizontal="left" vertical="top"/>
      <protection hidden="1"/>
    </xf>
    <xf numFmtId="0" fontId="13" fillId="0" borderId="30" xfId="0" applyFont="1" applyBorder="1" applyAlignment="1" applyProtection="1">
      <alignment vertical="top" wrapText="1"/>
      <protection hidden="1"/>
    </xf>
    <xf numFmtId="2" fontId="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/>
      <protection hidden="1"/>
    </xf>
    <xf numFmtId="4" fontId="12" fillId="34" borderId="11" xfId="0" applyNumberFormat="1" applyFont="1" applyFill="1" applyBorder="1" applyAlignment="1" applyProtection="1">
      <alignment horizontal="center" vertical="top"/>
      <protection hidden="1"/>
    </xf>
    <xf numFmtId="0" fontId="12" fillId="34" borderId="11" xfId="0" applyFont="1" applyFill="1" applyBorder="1" applyAlignment="1" applyProtection="1">
      <alignment horizontal="center" vertical="top"/>
      <protection hidden="1"/>
    </xf>
    <xf numFmtId="4" fontId="1" fillId="0" borderId="14" xfId="0" applyNumberFormat="1" applyFont="1" applyBorder="1" applyAlignment="1" applyProtection="1">
      <alignment/>
      <protection hidden="1"/>
    </xf>
    <xf numFmtId="4" fontId="14" fillId="0" borderId="12" xfId="0" applyNumberFormat="1" applyFont="1" applyBorder="1" applyAlignment="1" applyProtection="1">
      <alignment horizontal="right" vertical="center"/>
      <protection hidden="1"/>
    </xf>
    <xf numFmtId="1" fontId="0" fillId="0" borderId="13" xfId="0" applyNumberFormat="1" applyFont="1" applyBorder="1" applyAlignment="1" applyProtection="1">
      <alignment horizontal="left" vertical="center" wrapText="1"/>
      <protection hidden="1"/>
    </xf>
    <xf numFmtId="2" fontId="0" fillId="0" borderId="11" xfId="0" applyNumberFormat="1" applyFill="1" applyBorder="1" applyAlignment="1" applyProtection="1">
      <alignment horizontal="center" vertical="center" wrapText="1"/>
      <protection hidden="1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1" fontId="0" fillId="33" borderId="11" xfId="0" applyNumberForma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2" fontId="0" fillId="33" borderId="11" xfId="0" applyNumberFormat="1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4" fontId="1" fillId="33" borderId="11" xfId="0" applyNumberFormat="1" applyFont="1" applyFill="1" applyBorder="1" applyAlignment="1" applyProtection="1">
      <alignment/>
      <protection hidden="1"/>
    </xf>
    <xf numFmtId="4" fontId="1" fillId="33" borderId="12" xfId="65" applyNumberFormat="1" applyFont="1" applyFill="1" applyBorder="1" applyAlignment="1" applyProtection="1">
      <alignment vertical="top"/>
      <protection hidden="1"/>
    </xf>
    <xf numFmtId="4" fontId="0" fillId="0" borderId="0" xfId="0" applyNumberFormat="1" applyAlignment="1" applyProtection="1">
      <alignment/>
      <protection hidden="1"/>
    </xf>
    <xf numFmtId="0" fontId="0" fillId="0" borderId="17" xfId="0" applyFont="1" applyBorder="1" applyAlignment="1" applyProtection="1">
      <alignment vertical="center"/>
      <protection hidden="1"/>
    </xf>
    <xf numFmtId="1" fontId="0" fillId="0" borderId="20" xfId="0" applyNumberFormat="1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1" fontId="0" fillId="33" borderId="13" xfId="50" applyNumberFormat="1" applyFill="1" applyBorder="1" applyAlignment="1" applyProtection="1">
      <alignment horizontal="center" vertical="center"/>
      <protection hidden="1"/>
    </xf>
    <xf numFmtId="1" fontId="0" fillId="0" borderId="13" xfId="0" applyNumberFormat="1" applyFont="1" applyBorder="1" applyAlignment="1" applyProtection="1">
      <alignment vertical="center"/>
      <protection hidden="1"/>
    </xf>
    <xf numFmtId="0" fontId="1" fillId="33" borderId="31" xfId="0" applyFont="1" applyFill="1" applyBorder="1" applyAlignment="1" applyProtection="1">
      <alignment vertical="center"/>
      <protection hidden="1"/>
    </xf>
    <xf numFmtId="4" fontId="1" fillId="33" borderId="31" xfId="65" applyNumberFormat="1" applyFont="1" applyFill="1" applyBorder="1" applyAlignment="1" applyProtection="1">
      <alignment vertical="top"/>
      <protection hidden="1"/>
    </xf>
    <xf numFmtId="0" fontId="0" fillId="0" borderId="32" xfId="0" applyFont="1" applyBorder="1" applyAlignment="1" applyProtection="1">
      <alignment/>
      <protection hidden="1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" fontId="51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11" xfId="0" applyNumberFormat="1" applyBorder="1" applyAlignment="1" applyProtection="1">
      <alignment horizontal="right" vertical="center" wrapText="1"/>
      <protection locked="0"/>
    </xf>
    <xf numFmtId="4" fontId="0" fillId="0" borderId="18" xfId="0" applyNumberFormat="1" applyBorder="1" applyAlignment="1" applyProtection="1">
      <alignment horizontal="right" vertical="center" wrapText="1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2" fontId="0" fillId="0" borderId="18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vertical="top"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4" xfId="0" applyNumberFormat="1" applyFont="1" applyBorder="1" applyAlignment="1" applyProtection="1">
      <alignment vertical="center" wrapText="1"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 vertical="top"/>
      <protection locked="0"/>
    </xf>
    <xf numFmtId="4" fontId="13" fillId="0" borderId="28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5" xfId="0" applyNumberFormat="1" applyFont="1" applyBorder="1" applyAlignment="1" applyProtection="1">
      <alignment vertical="center" wrapText="1"/>
      <protection locked="0"/>
    </xf>
    <xf numFmtId="4" fontId="0" fillId="0" borderId="14" xfId="0" applyNumberFormat="1" applyBorder="1" applyAlignment="1" applyProtection="1">
      <alignment vertical="top"/>
      <protection locked="0"/>
    </xf>
    <xf numFmtId="4" fontId="0" fillId="0" borderId="11" xfId="0" applyNumberFormat="1" applyFill="1" applyBorder="1" applyAlignment="1" applyProtection="1">
      <alignment vertical="center" wrapText="1"/>
      <protection locked="0"/>
    </xf>
    <xf numFmtId="4" fontId="0" fillId="0" borderId="11" xfId="0" applyNumberFormat="1" applyFill="1" applyBorder="1" applyAlignment="1" applyProtection="1">
      <alignment vertical="center"/>
      <protection locked="0"/>
    </xf>
    <xf numFmtId="0" fontId="1" fillId="33" borderId="31" xfId="0" applyFont="1" applyFill="1" applyBorder="1" applyAlignment="1" applyProtection="1">
      <alignment horizontal="center" vertical="center"/>
      <protection hidden="1"/>
    </xf>
    <xf numFmtId="0" fontId="1" fillId="33" borderId="31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" fillId="33" borderId="33" xfId="0" applyFont="1" applyFill="1" applyBorder="1" applyAlignment="1" applyProtection="1">
      <alignment horizontal="center" vertical="center"/>
      <protection hidden="1"/>
    </xf>
    <xf numFmtId="0" fontId="1" fillId="33" borderId="34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3" fontId="1" fillId="33" borderId="16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" fillId="0" borderId="22" xfId="0" applyNumberFormat="1" applyFont="1" applyBorder="1" applyAlignment="1" applyProtection="1">
      <alignment horizontal="left" vertical="center" wrapText="1"/>
      <protection hidden="1"/>
    </xf>
    <xf numFmtId="0" fontId="1" fillId="0" borderId="35" xfId="0" applyNumberFormat="1" applyFont="1" applyBorder="1" applyAlignment="1" applyProtection="1">
      <alignment horizontal="left" vertical="center" wrapText="1"/>
      <protection hidden="1"/>
    </xf>
    <xf numFmtId="0" fontId="1" fillId="0" borderId="36" xfId="0" applyNumberFormat="1" applyFont="1" applyBorder="1" applyAlignment="1" applyProtection="1">
      <alignment horizontal="left" vertical="center" wrapText="1"/>
      <protection hidden="1"/>
    </xf>
    <xf numFmtId="0" fontId="3" fillId="33" borderId="11" xfId="51" applyFont="1" applyFill="1" applyBorder="1" applyAlignment="1" applyProtection="1">
      <alignment horizontal="left" vertical="center" wrapText="1"/>
      <protection hidden="1"/>
    </xf>
    <xf numFmtId="0" fontId="3" fillId="33" borderId="12" xfId="51" applyFont="1" applyFill="1" applyBorder="1" applyAlignment="1" applyProtection="1">
      <alignment horizontal="left" vertical="center" wrapText="1"/>
      <protection hidden="1"/>
    </xf>
    <xf numFmtId="0" fontId="1" fillId="0" borderId="14" xfId="0" applyNumberFormat="1" applyFont="1" applyBorder="1" applyAlignment="1" applyProtection="1">
      <alignment horizontal="left" vertical="top" wrapText="1"/>
      <protection hidden="1"/>
    </xf>
    <xf numFmtId="0" fontId="1" fillId="0" borderId="24" xfId="0" applyNumberFormat="1" applyFont="1" applyBorder="1" applyAlignment="1" applyProtection="1">
      <alignment horizontal="left" vertical="top" wrapText="1"/>
      <protection hidden="1"/>
    </xf>
    <xf numFmtId="0" fontId="1" fillId="0" borderId="37" xfId="0" applyNumberFormat="1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4" fontId="1" fillId="33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NumberFormat="1" applyFont="1" applyBorder="1" applyAlignment="1" applyProtection="1">
      <alignment horizontal="left" vertical="center" wrapText="1"/>
      <protection hidden="1"/>
    </xf>
    <xf numFmtId="0" fontId="1" fillId="0" borderId="24" xfId="0" applyNumberFormat="1" applyFont="1" applyBorder="1" applyAlignment="1" applyProtection="1">
      <alignment horizontal="left" vertical="center" wrapText="1"/>
      <protection hidden="1"/>
    </xf>
    <xf numFmtId="0" fontId="1" fillId="0" borderId="37" xfId="0" applyNumberFormat="1" applyFont="1" applyBorder="1" applyAlignment="1" applyProtection="1">
      <alignment horizontal="left" vertical="center" wrapText="1"/>
      <protection hidden="1"/>
    </xf>
    <xf numFmtId="0" fontId="1" fillId="0" borderId="14" xfId="0" applyNumberFormat="1" applyFont="1" applyBorder="1" applyAlignment="1" applyProtection="1">
      <alignment horizontal="left" wrapText="1"/>
      <protection hidden="1"/>
    </xf>
    <xf numFmtId="0" fontId="1" fillId="0" borderId="24" xfId="0" applyNumberFormat="1" applyFont="1" applyBorder="1" applyAlignment="1" applyProtection="1">
      <alignment horizontal="left" wrapText="1"/>
      <protection hidden="1"/>
    </xf>
    <xf numFmtId="0" fontId="1" fillId="0" borderId="37" xfId="0" applyNumberFormat="1" applyFont="1" applyBorder="1" applyAlignment="1" applyProtection="1">
      <alignment horizontal="left" wrapText="1"/>
      <protection hidden="1"/>
    </xf>
    <xf numFmtId="0" fontId="1" fillId="0" borderId="14" xfId="0" applyNumberFormat="1" applyFont="1" applyBorder="1" applyAlignment="1" applyProtection="1">
      <alignment horizontal="left" vertical="center" wrapText="1"/>
      <protection hidden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5" xfId="51"/>
    <cellStyle name="Nota" xfId="52"/>
    <cellStyle name="planilhas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SheetLayoutView="100" workbookViewId="0" topLeftCell="A1">
      <selection activeCell="G10" sqref="G10"/>
    </sheetView>
  </sheetViews>
  <sheetFormatPr defaultColWidth="11.421875" defaultRowHeight="12.75"/>
  <cols>
    <col min="1" max="1" width="5.28125" style="38" customWidth="1"/>
    <col min="2" max="2" width="9.28125" style="38" customWidth="1"/>
    <col min="3" max="3" width="62.140625" style="24" customWidth="1"/>
    <col min="4" max="4" width="8.140625" style="144" customWidth="1"/>
    <col min="5" max="5" width="5.421875" style="38" customWidth="1"/>
    <col min="6" max="6" width="12.57421875" style="145" customWidth="1"/>
    <col min="7" max="7" width="11.8515625" style="145" customWidth="1"/>
    <col min="8" max="8" width="16.00390625" style="38" customWidth="1"/>
    <col min="9" max="9" width="11.28125" style="24" customWidth="1"/>
    <col min="10" max="248" width="11.421875" style="24" customWidth="1"/>
    <col min="249" max="249" width="56.28125" style="24" customWidth="1"/>
    <col min="250" max="16384" width="11.421875" style="24" customWidth="1"/>
  </cols>
  <sheetData>
    <row r="1" spans="1:8" s="38" customFormat="1" ht="19.5" customHeight="1">
      <c r="A1" s="236" t="s">
        <v>2</v>
      </c>
      <c r="B1" s="236"/>
      <c r="C1" s="236"/>
      <c r="D1" s="236"/>
      <c r="E1" s="236"/>
      <c r="F1" s="236"/>
      <c r="G1" s="236"/>
      <c r="H1" s="236"/>
    </row>
    <row r="2" spans="1:8" ht="15.75" customHeight="1">
      <c r="A2" s="241" t="s">
        <v>308</v>
      </c>
      <c r="B2" s="241"/>
      <c r="C2" s="241"/>
      <c r="D2" s="241"/>
      <c r="E2" s="241"/>
      <c r="F2" s="241"/>
      <c r="G2" s="241"/>
      <c r="H2" s="241"/>
    </row>
    <row r="3" spans="1:8" ht="12.75">
      <c r="A3" s="241" t="s">
        <v>307</v>
      </c>
      <c r="B3" s="241"/>
      <c r="C3" s="241"/>
      <c r="D3" s="241"/>
      <c r="E3" s="241"/>
      <c r="F3" s="241"/>
      <c r="G3" s="241"/>
      <c r="H3" s="241"/>
    </row>
    <row r="4" spans="1:8" ht="12.75">
      <c r="A4" s="241" t="s">
        <v>51</v>
      </c>
      <c r="B4" s="241"/>
      <c r="C4" s="241"/>
      <c r="D4" s="241"/>
      <c r="E4" s="241"/>
      <c r="F4" s="241"/>
      <c r="G4" s="241"/>
      <c r="H4" s="241"/>
    </row>
    <row r="5" spans="1:8" ht="12.75">
      <c r="A5" s="241" t="s">
        <v>50</v>
      </c>
      <c r="B5" s="241"/>
      <c r="C5" s="241"/>
      <c r="D5" s="241"/>
      <c r="E5" s="241"/>
      <c r="F5" s="241"/>
      <c r="G5" s="241"/>
      <c r="H5" s="241"/>
    </row>
    <row r="6" spans="1:8" ht="25.5" customHeight="1">
      <c r="A6" s="250" t="s">
        <v>327</v>
      </c>
      <c r="B6" s="251"/>
      <c r="C6" s="251"/>
      <c r="D6" s="251"/>
      <c r="E6" s="251"/>
      <c r="F6" s="251"/>
      <c r="G6" s="251"/>
      <c r="H6" s="251"/>
    </row>
    <row r="7" spans="1:8" ht="24.75" customHeight="1">
      <c r="A7" s="250" t="s">
        <v>328</v>
      </c>
      <c r="B7" s="241"/>
      <c r="C7" s="241"/>
      <c r="D7" s="241"/>
      <c r="E7" s="241"/>
      <c r="F7" s="241"/>
      <c r="G7" s="241"/>
      <c r="H7" s="241"/>
    </row>
    <row r="8" spans="1:8" s="40" customFormat="1" ht="15" customHeight="1">
      <c r="A8" s="237" t="s">
        <v>3</v>
      </c>
      <c r="B8" s="239"/>
      <c r="C8" s="239" t="s">
        <v>4</v>
      </c>
      <c r="D8" s="240" t="s">
        <v>5</v>
      </c>
      <c r="E8" s="239" t="s">
        <v>6</v>
      </c>
      <c r="F8" s="252" t="s">
        <v>7</v>
      </c>
      <c r="G8" s="252"/>
      <c r="H8" s="39" t="s">
        <v>8</v>
      </c>
    </row>
    <row r="9" spans="1:8" s="40" customFormat="1" ht="13.5" customHeight="1">
      <c r="A9" s="238"/>
      <c r="B9" s="239"/>
      <c r="C9" s="239"/>
      <c r="D9" s="240"/>
      <c r="E9" s="239"/>
      <c r="F9" s="41" t="s">
        <v>9</v>
      </c>
      <c r="G9" s="41" t="s">
        <v>10</v>
      </c>
      <c r="H9" s="42"/>
    </row>
    <row r="10" spans="1:8" ht="31.5" customHeight="1">
      <c r="A10" s="43" t="s">
        <v>11</v>
      </c>
      <c r="B10" s="44"/>
      <c r="C10" s="45" t="s">
        <v>309</v>
      </c>
      <c r="D10" s="46"/>
      <c r="E10" s="47"/>
      <c r="F10" s="48"/>
      <c r="G10" s="49"/>
      <c r="H10" s="50"/>
    </row>
    <row r="11" spans="1:8" s="29" customFormat="1" ht="12.75">
      <c r="A11" s="51"/>
      <c r="B11" s="52" t="s">
        <v>14</v>
      </c>
      <c r="C11" s="19" t="s">
        <v>53</v>
      </c>
      <c r="D11" s="53"/>
      <c r="E11" s="54"/>
      <c r="F11" s="55"/>
      <c r="G11" s="56"/>
      <c r="H11" s="57"/>
    </row>
    <row r="12" spans="1:8" s="29" customFormat="1" ht="12.75">
      <c r="A12" s="51"/>
      <c r="B12" s="52">
        <v>1</v>
      </c>
      <c r="C12" s="19" t="s">
        <v>130</v>
      </c>
      <c r="D12" s="58"/>
      <c r="E12" s="59"/>
      <c r="F12" s="60"/>
      <c r="G12" s="61"/>
      <c r="H12" s="62"/>
    </row>
    <row r="13" spans="1:8" s="25" customFormat="1" ht="25.5">
      <c r="A13" s="63"/>
      <c r="B13" s="64" t="s">
        <v>15</v>
      </c>
      <c r="C13" s="65" t="s">
        <v>86</v>
      </c>
      <c r="D13" s="20">
        <v>9.5</v>
      </c>
      <c r="E13" s="66" t="s">
        <v>12</v>
      </c>
      <c r="F13" s="67" t="s">
        <v>22</v>
      </c>
      <c r="G13" s="11"/>
      <c r="H13" s="69">
        <f>SUM(F13:G13)*D13</f>
        <v>0</v>
      </c>
    </row>
    <row r="14" spans="1:8" s="25" customFormat="1" ht="38.25">
      <c r="A14" s="63"/>
      <c r="B14" s="64" t="s">
        <v>16</v>
      </c>
      <c r="C14" s="65" t="s">
        <v>91</v>
      </c>
      <c r="D14" s="70">
        <v>1</v>
      </c>
      <c r="E14" s="27" t="s">
        <v>13</v>
      </c>
      <c r="F14" s="209"/>
      <c r="G14" s="210"/>
      <c r="H14" s="71">
        <f>SUM(F14:G14)*D14</f>
        <v>0</v>
      </c>
    </row>
    <row r="15" spans="1:8" s="74" customFormat="1" ht="12.75">
      <c r="A15" s="72"/>
      <c r="B15" s="9">
        <v>2</v>
      </c>
      <c r="C15" s="73" t="s">
        <v>24</v>
      </c>
      <c r="D15" s="6"/>
      <c r="E15" s="3"/>
      <c r="F15" s="4"/>
      <c r="G15" s="10"/>
      <c r="H15" s="69"/>
    </row>
    <row r="16" spans="1:8" s="74" customFormat="1" ht="12.75">
      <c r="A16" s="72"/>
      <c r="B16" s="8" t="s">
        <v>17</v>
      </c>
      <c r="C16" s="16" t="s">
        <v>87</v>
      </c>
      <c r="D16" s="6">
        <v>3</v>
      </c>
      <c r="E16" s="75" t="s">
        <v>12</v>
      </c>
      <c r="F16" s="209"/>
      <c r="G16" s="211"/>
      <c r="H16" s="5">
        <f>SUM(F16:G16)*D16</f>
        <v>0</v>
      </c>
    </row>
    <row r="17" spans="1:8" s="74" customFormat="1" ht="12.75">
      <c r="A17" s="76"/>
      <c r="B17" s="52">
        <v>3</v>
      </c>
      <c r="C17" s="19" t="s">
        <v>47</v>
      </c>
      <c r="D17" s="77"/>
      <c r="E17" s="78"/>
      <c r="F17" s="2"/>
      <c r="G17" s="10"/>
      <c r="H17" s="69"/>
    </row>
    <row r="18" spans="1:8" ht="12.75">
      <c r="A18" s="72"/>
      <c r="B18" s="79" t="s">
        <v>18</v>
      </c>
      <c r="C18" s="80" t="s">
        <v>25</v>
      </c>
      <c r="D18" s="77"/>
      <c r="E18" s="78"/>
      <c r="F18" s="81"/>
      <c r="G18" s="68"/>
      <c r="H18" s="69"/>
    </row>
    <row r="19" spans="1:8" ht="53.25" customHeight="1">
      <c r="A19" s="82"/>
      <c r="B19" s="83" t="s">
        <v>54</v>
      </c>
      <c r="C19" s="37" t="s">
        <v>136</v>
      </c>
      <c r="D19" s="84">
        <v>48</v>
      </c>
      <c r="E19" s="85" t="s">
        <v>12</v>
      </c>
      <c r="F19" s="32"/>
      <c r="G19" s="33"/>
      <c r="H19" s="86">
        <f aca="true" t="shared" si="0" ref="H19:H24">SUM(F19:G19)*D19</f>
        <v>0</v>
      </c>
    </row>
    <row r="20" spans="1:8" ht="51">
      <c r="A20" s="72"/>
      <c r="B20" s="79" t="s">
        <v>55</v>
      </c>
      <c r="C20" s="87" t="s">
        <v>134</v>
      </c>
      <c r="D20" s="77">
        <v>12</v>
      </c>
      <c r="E20" s="78" t="s">
        <v>12</v>
      </c>
      <c r="F20" s="1"/>
      <c r="G20" s="11"/>
      <c r="H20" s="69">
        <f t="shared" si="0"/>
        <v>0</v>
      </c>
    </row>
    <row r="21" spans="1:8" ht="63.75">
      <c r="A21" s="72"/>
      <c r="B21" s="79" t="s">
        <v>56</v>
      </c>
      <c r="C21" s="16" t="s">
        <v>135</v>
      </c>
      <c r="D21" s="77">
        <v>48</v>
      </c>
      <c r="E21" s="78" t="s">
        <v>12</v>
      </c>
      <c r="F21" s="1"/>
      <c r="G21" s="11"/>
      <c r="H21" s="69">
        <f t="shared" si="0"/>
        <v>0</v>
      </c>
    </row>
    <row r="22" spans="1:10" ht="25.5">
      <c r="A22" s="18"/>
      <c r="B22" s="79" t="s">
        <v>57</v>
      </c>
      <c r="C22" s="88" t="s">
        <v>45</v>
      </c>
      <c r="D22" s="70">
        <v>6</v>
      </c>
      <c r="E22" s="27" t="s">
        <v>13</v>
      </c>
      <c r="F22" s="209"/>
      <c r="G22" s="210"/>
      <c r="H22" s="71">
        <f t="shared" si="0"/>
        <v>0</v>
      </c>
      <c r="J22" s="89"/>
    </row>
    <row r="23" spans="1:10" s="7" customFormat="1" ht="28.5" customHeight="1">
      <c r="A23" s="18"/>
      <c r="B23" s="79" t="s">
        <v>58</v>
      </c>
      <c r="C23" s="88" t="s">
        <v>46</v>
      </c>
      <c r="D23" s="70">
        <v>8</v>
      </c>
      <c r="E23" s="90" t="s">
        <v>13</v>
      </c>
      <c r="F23" s="209"/>
      <c r="G23" s="210"/>
      <c r="H23" s="71">
        <f t="shared" si="0"/>
        <v>0</v>
      </c>
      <c r="J23" s="89"/>
    </row>
    <row r="24" spans="1:8" ht="39" customHeight="1">
      <c r="A24" s="72"/>
      <c r="B24" s="79" t="s">
        <v>59</v>
      </c>
      <c r="C24" s="31" t="s">
        <v>137</v>
      </c>
      <c r="D24" s="20">
        <v>3</v>
      </c>
      <c r="E24" s="90" t="s">
        <v>13</v>
      </c>
      <c r="F24" s="209"/>
      <c r="G24" s="210"/>
      <c r="H24" s="71">
        <f t="shared" si="0"/>
        <v>0</v>
      </c>
    </row>
    <row r="25" spans="1:8" s="74" customFormat="1" ht="12.75">
      <c r="A25" s="76"/>
      <c r="B25" s="52">
        <v>4</v>
      </c>
      <c r="C25" s="19" t="s">
        <v>1</v>
      </c>
      <c r="D25" s="77"/>
      <c r="E25" s="78"/>
      <c r="F25" s="2"/>
      <c r="G25" s="10"/>
      <c r="H25" s="69"/>
    </row>
    <row r="26" spans="1:8" ht="17.25" customHeight="1">
      <c r="A26" s="76"/>
      <c r="B26" s="79" t="s">
        <v>60</v>
      </c>
      <c r="C26" s="26" t="s">
        <v>49</v>
      </c>
      <c r="D26" s="77">
        <v>48</v>
      </c>
      <c r="E26" s="78" t="s">
        <v>12</v>
      </c>
      <c r="F26" s="212"/>
      <c r="G26" s="211"/>
      <c r="H26" s="69">
        <f>SUM(F26:G26)*D26</f>
        <v>0</v>
      </c>
    </row>
    <row r="27" spans="1:8" s="74" customFormat="1" ht="12.75">
      <c r="A27" s="72"/>
      <c r="B27" s="52">
        <v>5</v>
      </c>
      <c r="C27" s="19" t="s">
        <v>48</v>
      </c>
      <c r="D27" s="77"/>
      <c r="E27" s="78"/>
      <c r="F27" s="2"/>
      <c r="G27" s="10"/>
      <c r="H27" s="69"/>
    </row>
    <row r="28" spans="1:8" s="74" customFormat="1" ht="25.5">
      <c r="A28" s="72"/>
      <c r="B28" s="79" t="s">
        <v>21</v>
      </c>
      <c r="C28" s="31" t="s">
        <v>89</v>
      </c>
      <c r="D28" s="77">
        <v>15</v>
      </c>
      <c r="E28" s="78" t="s">
        <v>12</v>
      </c>
      <c r="F28" s="212"/>
      <c r="G28" s="211"/>
      <c r="H28" s="69">
        <f>SUM(F28:G28)*D28</f>
        <v>0</v>
      </c>
    </row>
    <row r="29" spans="1:8" s="74" customFormat="1" ht="25.5" customHeight="1">
      <c r="A29" s="72"/>
      <c r="B29" s="79" t="s">
        <v>92</v>
      </c>
      <c r="C29" s="31" t="s">
        <v>90</v>
      </c>
      <c r="D29" s="77">
        <v>5</v>
      </c>
      <c r="E29" s="66" t="s">
        <v>12</v>
      </c>
      <c r="F29" s="212"/>
      <c r="G29" s="211"/>
      <c r="H29" s="69">
        <f>SUM(F29:G29)*D29</f>
        <v>0</v>
      </c>
    </row>
    <row r="30" spans="1:9" s="99" customFormat="1" ht="12.75">
      <c r="A30" s="91"/>
      <c r="B30" s="92">
        <v>6</v>
      </c>
      <c r="C30" s="93" t="s">
        <v>62</v>
      </c>
      <c r="D30" s="94"/>
      <c r="E30" s="95"/>
      <c r="F30" s="96"/>
      <c r="G30" s="96"/>
      <c r="H30" s="97"/>
      <c r="I30" s="98"/>
    </row>
    <row r="31" spans="1:9" s="99" customFormat="1" ht="38.25">
      <c r="A31" s="100"/>
      <c r="B31" s="101" t="s">
        <v>0</v>
      </c>
      <c r="C31" s="101" t="s">
        <v>138</v>
      </c>
      <c r="D31" s="102">
        <v>21</v>
      </c>
      <c r="E31" s="103" t="s">
        <v>12</v>
      </c>
      <c r="F31" s="213"/>
      <c r="G31" s="213"/>
      <c r="H31" s="104">
        <f aca="true" t="shared" si="1" ref="H31:H38">SUM(F31,G31)*D31</f>
        <v>0</v>
      </c>
      <c r="I31" s="98"/>
    </row>
    <row r="32" spans="1:9" s="99" customFormat="1" ht="38.25">
      <c r="A32" s="100"/>
      <c r="B32" s="101" t="s">
        <v>95</v>
      </c>
      <c r="C32" s="101" t="s">
        <v>63</v>
      </c>
      <c r="D32" s="102">
        <v>2.5</v>
      </c>
      <c r="E32" s="103" t="s">
        <v>12</v>
      </c>
      <c r="F32" s="213"/>
      <c r="G32" s="213"/>
      <c r="H32" s="104">
        <f t="shared" si="1"/>
        <v>0</v>
      </c>
      <c r="I32" s="98"/>
    </row>
    <row r="33" spans="1:9" s="99" customFormat="1" ht="25.5">
      <c r="A33" s="91"/>
      <c r="B33" s="105" t="s">
        <v>96</v>
      </c>
      <c r="C33" s="105" t="s">
        <v>64</v>
      </c>
      <c r="D33" s="106">
        <v>1</v>
      </c>
      <c r="E33" s="107" t="s">
        <v>65</v>
      </c>
      <c r="F33" s="214"/>
      <c r="G33" s="214"/>
      <c r="H33" s="109">
        <f t="shared" si="1"/>
        <v>0</v>
      </c>
      <c r="I33" s="98"/>
    </row>
    <row r="34" spans="1:9" s="99" customFormat="1" ht="12.75">
      <c r="A34" s="91"/>
      <c r="B34" s="105" t="s">
        <v>97</v>
      </c>
      <c r="C34" s="105" t="s">
        <v>66</v>
      </c>
      <c r="D34" s="106">
        <v>21</v>
      </c>
      <c r="E34" s="107" t="s">
        <v>12</v>
      </c>
      <c r="F34" s="214"/>
      <c r="G34" s="214"/>
      <c r="H34" s="109">
        <f t="shared" si="1"/>
        <v>0</v>
      </c>
      <c r="I34" s="98"/>
    </row>
    <row r="35" spans="1:9" s="99" customFormat="1" ht="12.75">
      <c r="A35" s="91"/>
      <c r="B35" s="105" t="s">
        <v>98</v>
      </c>
      <c r="C35" s="105" t="s">
        <v>82</v>
      </c>
      <c r="D35" s="106">
        <v>7</v>
      </c>
      <c r="E35" s="107" t="s">
        <v>12</v>
      </c>
      <c r="F35" s="214"/>
      <c r="G35" s="214"/>
      <c r="H35" s="109">
        <f>SUM(F35,G35)*D35</f>
        <v>0</v>
      </c>
      <c r="I35" s="98"/>
    </row>
    <row r="36" spans="1:9" s="99" customFormat="1" ht="12.75">
      <c r="A36" s="91"/>
      <c r="B36" s="105" t="s">
        <v>99</v>
      </c>
      <c r="C36" s="105" t="s">
        <v>67</v>
      </c>
      <c r="D36" s="106">
        <v>14</v>
      </c>
      <c r="E36" s="107" t="s">
        <v>12</v>
      </c>
      <c r="F36" s="214"/>
      <c r="G36" s="214"/>
      <c r="H36" s="109">
        <f t="shared" si="1"/>
        <v>0</v>
      </c>
      <c r="I36" s="98"/>
    </row>
    <row r="37" spans="1:9" s="99" customFormat="1" ht="25.5">
      <c r="A37" s="91"/>
      <c r="B37" s="105" t="s">
        <v>100</v>
      </c>
      <c r="C37" s="110" t="s">
        <v>68</v>
      </c>
      <c r="D37" s="106">
        <v>3</v>
      </c>
      <c r="E37" s="107" t="s">
        <v>12</v>
      </c>
      <c r="F37" s="214"/>
      <c r="G37" s="214"/>
      <c r="H37" s="109">
        <f t="shared" si="1"/>
        <v>0</v>
      </c>
      <c r="I37" s="98"/>
    </row>
    <row r="38" spans="1:9" s="99" customFormat="1" ht="46.5" customHeight="1">
      <c r="A38" s="91"/>
      <c r="B38" s="105" t="s">
        <v>101</v>
      </c>
      <c r="C38" s="105" t="s">
        <v>69</v>
      </c>
      <c r="D38" s="106">
        <v>1</v>
      </c>
      <c r="E38" s="107" t="s">
        <v>65</v>
      </c>
      <c r="F38" s="214"/>
      <c r="G38" s="214"/>
      <c r="H38" s="109">
        <f t="shared" si="1"/>
        <v>0</v>
      </c>
      <c r="I38" s="98"/>
    </row>
    <row r="39" spans="1:9" s="99" customFormat="1" ht="12.75">
      <c r="A39" s="91"/>
      <c r="B39" s="105" t="s">
        <v>102</v>
      </c>
      <c r="C39" s="105" t="s">
        <v>70</v>
      </c>
      <c r="D39" s="106">
        <v>1</v>
      </c>
      <c r="E39" s="107" t="s">
        <v>65</v>
      </c>
      <c r="F39" s="214"/>
      <c r="G39" s="214"/>
      <c r="H39" s="109">
        <f>SUM(F39,G39)*D39</f>
        <v>0</v>
      </c>
      <c r="I39" s="98"/>
    </row>
    <row r="40" spans="1:9" s="99" customFormat="1" ht="12.75">
      <c r="A40" s="91"/>
      <c r="B40" s="105" t="s">
        <v>103</v>
      </c>
      <c r="C40" s="16" t="s">
        <v>81</v>
      </c>
      <c r="D40" s="35"/>
      <c r="E40" s="13"/>
      <c r="F40" s="14"/>
      <c r="G40" s="14"/>
      <c r="H40" s="15"/>
      <c r="I40" s="98"/>
    </row>
    <row r="41" spans="1:9" s="99" customFormat="1" ht="12.75">
      <c r="A41" s="91"/>
      <c r="B41" s="105" t="s">
        <v>104</v>
      </c>
      <c r="C41" s="110" t="s">
        <v>28</v>
      </c>
      <c r="D41" s="106">
        <v>45</v>
      </c>
      <c r="E41" s="107" t="s">
        <v>26</v>
      </c>
      <c r="F41" s="214"/>
      <c r="G41" s="214"/>
      <c r="H41" s="109">
        <f>(F41+G41)*D41</f>
        <v>0</v>
      </c>
      <c r="I41" s="98"/>
    </row>
    <row r="42" spans="1:9" s="99" customFormat="1" ht="12.75">
      <c r="A42" s="91"/>
      <c r="B42" s="105" t="s">
        <v>105</v>
      </c>
      <c r="C42" s="110" t="s">
        <v>71</v>
      </c>
      <c r="D42" s="106">
        <v>12</v>
      </c>
      <c r="E42" s="107" t="s">
        <v>26</v>
      </c>
      <c r="F42" s="214"/>
      <c r="G42" s="214"/>
      <c r="H42" s="109">
        <f>(F42+G42)*D42</f>
        <v>0</v>
      </c>
      <c r="I42" s="98"/>
    </row>
    <row r="43" spans="1:9" s="99" customFormat="1" ht="12.75">
      <c r="A43" s="91"/>
      <c r="B43" s="105" t="s">
        <v>106</v>
      </c>
      <c r="C43" s="110" t="s">
        <v>72</v>
      </c>
      <c r="D43" s="106">
        <v>4</v>
      </c>
      <c r="E43" s="107" t="s">
        <v>65</v>
      </c>
      <c r="F43" s="214"/>
      <c r="G43" s="214"/>
      <c r="H43" s="109">
        <f>(F43+G43)*D43</f>
        <v>0</v>
      </c>
      <c r="I43" s="98"/>
    </row>
    <row r="44" spans="1:9" s="99" customFormat="1" ht="12.75">
      <c r="A44" s="91"/>
      <c r="B44" s="105" t="s">
        <v>107</v>
      </c>
      <c r="C44" s="110" t="s">
        <v>73</v>
      </c>
      <c r="D44" s="106">
        <v>4</v>
      </c>
      <c r="E44" s="107" t="s">
        <v>65</v>
      </c>
      <c r="F44" s="214"/>
      <c r="G44" s="214"/>
      <c r="H44" s="109">
        <f>(F44+G44)*D44</f>
        <v>0</v>
      </c>
      <c r="I44" s="98"/>
    </row>
    <row r="45" spans="1:9" s="99" customFormat="1" ht="25.5">
      <c r="A45" s="91"/>
      <c r="B45" s="105" t="s">
        <v>108</v>
      </c>
      <c r="C45" s="110" t="s">
        <v>74</v>
      </c>
      <c r="D45" s="106">
        <v>1</v>
      </c>
      <c r="E45" s="107" t="s">
        <v>65</v>
      </c>
      <c r="F45" s="214"/>
      <c r="G45" s="214"/>
      <c r="H45" s="109">
        <f>SUM(F45,G45)*D45</f>
        <v>0</v>
      </c>
      <c r="I45" s="98"/>
    </row>
    <row r="46" spans="1:9" s="99" customFormat="1" ht="12.75">
      <c r="A46" s="91"/>
      <c r="B46" s="105" t="s">
        <v>109</v>
      </c>
      <c r="C46" s="16" t="s">
        <v>43</v>
      </c>
      <c r="D46" s="106"/>
      <c r="E46" s="107"/>
      <c r="F46" s="108"/>
      <c r="G46" s="108"/>
      <c r="H46" s="109"/>
      <c r="I46" s="98"/>
    </row>
    <row r="47" spans="1:9" s="99" customFormat="1" ht="12.75">
      <c r="A47" s="91"/>
      <c r="B47" s="105" t="s">
        <v>110</v>
      </c>
      <c r="C47" s="110" t="s">
        <v>75</v>
      </c>
      <c r="D47" s="106">
        <v>12</v>
      </c>
      <c r="E47" s="107" t="s">
        <v>26</v>
      </c>
      <c r="F47" s="214"/>
      <c r="G47" s="214"/>
      <c r="H47" s="109">
        <f aca="true" t="shared" si="2" ref="H47:H54">(F47+G47)*D47</f>
        <v>0</v>
      </c>
      <c r="I47" s="98"/>
    </row>
    <row r="48" spans="1:9" s="99" customFormat="1" ht="12.75">
      <c r="A48" s="91"/>
      <c r="B48" s="105" t="s">
        <v>111</v>
      </c>
      <c r="C48" s="110" t="s">
        <v>72</v>
      </c>
      <c r="D48" s="106">
        <v>4</v>
      </c>
      <c r="E48" s="107" t="s">
        <v>65</v>
      </c>
      <c r="F48" s="214"/>
      <c r="G48" s="214"/>
      <c r="H48" s="109">
        <f t="shared" si="2"/>
        <v>0</v>
      </c>
      <c r="I48" s="98"/>
    </row>
    <row r="49" spans="1:9" s="99" customFormat="1" ht="25.5">
      <c r="A49" s="91"/>
      <c r="B49" s="105" t="s">
        <v>112</v>
      </c>
      <c r="C49" s="110" t="s">
        <v>76</v>
      </c>
      <c r="D49" s="106">
        <v>4</v>
      </c>
      <c r="E49" s="107" t="s">
        <v>65</v>
      </c>
      <c r="F49" s="214"/>
      <c r="G49" s="214"/>
      <c r="H49" s="109">
        <f t="shared" si="2"/>
        <v>0</v>
      </c>
      <c r="I49" s="98"/>
    </row>
    <row r="50" spans="1:9" s="99" customFormat="1" ht="51">
      <c r="A50" s="91"/>
      <c r="B50" s="105" t="s">
        <v>113</v>
      </c>
      <c r="C50" s="110" t="s">
        <v>77</v>
      </c>
      <c r="D50" s="106">
        <v>1</v>
      </c>
      <c r="E50" s="107" t="s">
        <v>65</v>
      </c>
      <c r="F50" s="214"/>
      <c r="G50" s="214"/>
      <c r="H50" s="109">
        <f t="shared" si="2"/>
        <v>0</v>
      </c>
      <c r="I50" s="98"/>
    </row>
    <row r="51" spans="1:9" s="99" customFormat="1" ht="12.75">
      <c r="A51" s="91"/>
      <c r="B51" s="105" t="s">
        <v>114</v>
      </c>
      <c r="C51" s="110" t="s">
        <v>29</v>
      </c>
      <c r="D51" s="106">
        <v>35</v>
      </c>
      <c r="E51" s="107" t="s">
        <v>26</v>
      </c>
      <c r="F51" s="214"/>
      <c r="G51" s="214"/>
      <c r="H51" s="109">
        <f t="shared" si="2"/>
        <v>0</v>
      </c>
      <c r="I51" s="98"/>
    </row>
    <row r="52" spans="1:9" s="99" customFormat="1" ht="12.75">
      <c r="A52" s="91"/>
      <c r="B52" s="105" t="s">
        <v>115</v>
      </c>
      <c r="C52" s="110" t="s">
        <v>78</v>
      </c>
      <c r="D52" s="106">
        <v>1</v>
      </c>
      <c r="E52" s="107" t="s">
        <v>65</v>
      </c>
      <c r="F52" s="214"/>
      <c r="G52" s="214"/>
      <c r="H52" s="109">
        <f t="shared" si="2"/>
        <v>0</v>
      </c>
      <c r="I52" s="98"/>
    </row>
    <row r="53" spans="1:9" s="99" customFormat="1" ht="12.75">
      <c r="A53" s="91"/>
      <c r="B53" s="105" t="s">
        <v>116</v>
      </c>
      <c r="C53" s="110" t="s">
        <v>79</v>
      </c>
      <c r="D53" s="106">
        <v>1</v>
      </c>
      <c r="E53" s="107" t="s">
        <v>65</v>
      </c>
      <c r="F53" s="214"/>
      <c r="G53" s="214"/>
      <c r="H53" s="109">
        <f t="shared" si="2"/>
        <v>0</v>
      </c>
      <c r="I53" s="98"/>
    </row>
    <row r="54" spans="1:9" s="99" customFormat="1" ht="12.75">
      <c r="A54" s="91"/>
      <c r="B54" s="105" t="s">
        <v>117</v>
      </c>
      <c r="C54" s="110" t="s">
        <v>80</v>
      </c>
      <c r="D54" s="106">
        <v>1</v>
      </c>
      <c r="E54" s="107" t="s">
        <v>12</v>
      </c>
      <c r="F54" s="214"/>
      <c r="G54" s="214"/>
      <c r="H54" s="109">
        <f t="shared" si="2"/>
        <v>0</v>
      </c>
      <c r="I54" s="98"/>
    </row>
    <row r="55" spans="1:8" ht="16.5" customHeight="1">
      <c r="A55" s="111"/>
      <c r="B55" s="112">
        <v>7</v>
      </c>
      <c r="C55" s="113" t="s">
        <v>94</v>
      </c>
      <c r="D55" s="114"/>
      <c r="E55" s="115"/>
      <c r="F55" s="116"/>
      <c r="G55" s="12"/>
      <c r="H55" s="117"/>
    </row>
    <row r="56" spans="1:8" ht="15.75" customHeight="1">
      <c r="A56" s="111"/>
      <c r="B56" s="118" t="s">
        <v>23</v>
      </c>
      <c r="C56" s="119" t="s">
        <v>83</v>
      </c>
      <c r="D56" s="120">
        <v>10</v>
      </c>
      <c r="E56" s="107" t="s">
        <v>12</v>
      </c>
      <c r="F56" s="214"/>
      <c r="G56" s="214"/>
      <c r="H56" s="109">
        <f>(F56+G56)*D56</f>
        <v>0</v>
      </c>
    </row>
    <row r="57" spans="1:8" ht="24.75" customHeight="1">
      <c r="A57" s="111"/>
      <c r="B57" s="118" t="s">
        <v>41</v>
      </c>
      <c r="C57" s="16" t="s">
        <v>93</v>
      </c>
      <c r="D57" s="121">
        <v>1</v>
      </c>
      <c r="E57" s="27" t="s">
        <v>13</v>
      </c>
      <c r="F57" s="212"/>
      <c r="G57" s="211"/>
      <c r="H57" s="69">
        <f>SUM(F57:G57)*D57</f>
        <v>0</v>
      </c>
    </row>
    <row r="58" spans="1:8" ht="40.5" customHeight="1">
      <c r="A58" s="72"/>
      <c r="B58" s="118" t="s">
        <v>118</v>
      </c>
      <c r="C58" s="31" t="s">
        <v>88</v>
      </c>
      <c r="D58" s="20">
        <v>15</v>
      </c>
      <c r="E58" s="66" t="s">
        <v>12</v>
      </c>
      <c r="F58" s="1"/>
      <c r="G58" s="11"/>
      <c r="H58" s="69">
        <f>SUM(F58,G58)*D58</f>
        <v>0</v>
      </c>
    </row>
    <row r="59" spans="1:8" ht="13.5" customHeight="1">
      <c r="A59" s="111"/>
      <c r="B59" s="112">
        <v>8</v>
      </c>
      <c r="C59" s="113" t="s">
        <v>85</v>
      </c>
      <c r="D59" s="122"/>
      <c r="E59" s="115"/>
      <c r="F59" s="116"/>
      <c r="G59" s="12"/>
      <c r="H59" s="117"/>
    </row>
    <row r="60" spans="1:8" ht="20.25" customHeight="1">
      <c r="A60" s="123"/>
      <c r="B60" s="124" t="s">
        <v>119</v>
      </c>
      <c r="C60" s="125" t="s">
        <v>84</v>
      </c>
      <c r="D60" s="126">
        <v>5</v>
      </c>
      <c r="E60" s="127" t="s">
        <v>12</v>
      </c>
      <c r="F60" s="215"/>
      <c r="G60" s="215"/>
      <c r="H60" s="128">
        <f>(F60+G60)*D60</f>
        <v>0</v>
      </c>
    </row>
    <row r="61" spans="1:8" ht="13.5" customHeight="1">
      <c r="A61" s="111"/>
      <c r="B61" s="112">
        <v>9</v>
      </c>
      <c r="C61" s="113" t="s">
        <v>122</v>
      </c>
      <c r="D61" s="122"/>
      <c r="E61" s="115"/>
      <c r="F61" s="116"/>
      <c r="G61" s="12"/>
      <c r="H61" s="117"/>
    </row>
    <row r="62" spans="1:10" ht="12.75">
      <c r="A62" s="18"/>
      <c r="B62" s="124" t="s">
        <v>120</v>
      </c>
      <c r="C62" s="19" t="s">
        <v>123</v>
      </c>
      <c r="D62" s="20"/>
      <c r="E62" s="21"/>
      <c r="F62" s="22"/>
      <c r="G62" s="22"/>
      <c r="H62" s="23"/>
      <c r="J62" s="25"/>
    </row>
    <row r="63" spans="1:10" s="28" customFormat="1" ht="12.75">
      <c r="A63" s="18"/>
      <c r="B63" s="16" t="s">
        <v>127</v>
      </c>
      <c r="C63" s="26" t="s">
        <v>124</v>
      </c>
      <c r="D63" s="20">
        <v>1</v>
      </c>
      <c r="E63" s="27" t="s">
        <v>44</v>
      </c>
      <c r="F63" s="30"/>
      <c r="G63" s="216"/>
      <c r="H63" s="129">
        <f>SUM(F63,G63)*D63</f>
        <v>0</v>
      </c>
      <c r="J63" s="29"/>
    </row>
    <row r="64" spans="1:10" s="28" customFormat="1" ht="12.75">
      <c r="A64" s="18"/>
      <c r="B64" s="16" t="s">
        <v>128</v>
      </c>
      <c r="C64" s="26" t="s">
        <v>125</v>
      </c>
      <c r="D64" s="20">
        <v>1</v>
      </c>
      <c r="E64" s="27" t="s">
        <v>44</v>
      </c>
      <c r="F64" s="30"/>
      <c r="G64" s="216"/>
      <c r="H64" s="129">
        <f>SUM(F64,G64)*D64</f>
        <v>0</v>
      </c>
      <c r="J64" s="29"/>
    </row>
    <row r="65" spans="1:10" s="28" customFormat="1" ht="12.75">
      <c r="A65" s="18"/>
      <c r="B65" s="16" t="s">
        <v>129</v>
      </c>
      <c r="C65" s="26" t="s">
        <v>126</v>
      </c>
      <c r="D65" s="20">
        <v>1</v>
      </c>
      <c r="E65" s="27" t="s">
        <v>44</v>
      </c>
      <c r="F65" s="30"/>
      <c r="G65" s="216"/>
      <c r="H65" s="129">
        <f>SUM(F65,G65)*D65</f>
        <v>0</v>
      </c>
      <c r="J65" s="29"/>
    </row>
    <row r="66" spans="1:10" s="28" customFormat="1" ht="12.75">
      <c r="A66" s="18"/>
      <c r="B66" s="16" t="s">
        <v>141</v>
      </c>
      <c r="C66" s="34" t="s">
        <v>140</v>
      </c>
      <c r="D66" s="20">
        <v>5</v>
      </c>
      <c r="E66" s="27" t="s">
        <v>44</v>
      </c>
      <c r="F66" s="30"/>
      <c r="G66" s="216"/>
      <c r="H66" s="129">
        <f>SUM(F66,G66)*D66</f>
        <v>0</v>
      </c>
      <c r="J66" s="29"/>
    </row>
    <row r="67" spans="1:8" ht="13.5" customHeight="1">
      <c r="A67" s="111"/>
      <c r="B67" s="112">
        <v>10</v>
      </c>
      <c r="C67" s="113" t="s">
        <v>132</v>
      </c>
      <c r="D67" s="122"/>
      <c r="E67" s="115"/>
      <c r="F67" s="116"/>
      <c r="G67" s="12"/>
      <c r="H67" s="117"/>
    </row>
    <row r="68" spans="1:8" ht="24.75" customHeight="1">
      <c r="A68" s="111"/>
      <c r="B68" s="130" t="s">
        <v>121</v>
      </c>
      <c r="C68" s="119" t="s">
        <v>133</v>
      </c>
      <c r="D68" s="121">
        <v>2.7</v>
      </c>
      <c r="E68" s="107" t="s">
        <v>12</v>
      </c>
      <c r="F68" s="217"/>
      <c r="G68" s="217"/>
      <c r="H68" s="69">
        <f>SUM(F68:G68)*D68</f>
        <v>0</v>
      </c>
    </row>
    <row r="69" spans="1:8" ht="13.5" customHeight="1">
      <c r="A69" s="111"/>
      <c r="B69" s="112">
        <v>11</v>
      </c>
      <c r="C69" s="113" t="s">
        <v>314</v>
      </c>
      <c r="D69" s="122"/>
      <c r="E69" s="115"/>
      <c r="F69" s="116"/>
      <c r="G69" s="12"/>
      <c r="H69" s="117"/>
    </row>
    <row r="70" spans="1:8" ht="46.5" customHeight="1">
      <c r="A70" s="111"/>
      <c r="B70" s="130" t="s">
        <v>131</v>
      </c>
      <c r="C70" s="119" t="s">
        <v>315</v>
      </c>
      <c r="D70" s="121">
        <v>20</v>
      </c>
      <c r="E70" s="107" t="s">
        <v>12</v>
      </c>
      <c r="F70" s="217"/>
      <c r="G70" s="217"/>
      <c r="H70" s="69">
        <f>SUM(F70:G70)*D70</f>
        <v>0</v>
      </c>
    </row>
    <row r="71" spans="1:8" ht="13.5" customHeight="1">
      <c r="A71" s="111"/>
      <c r="B71" s="112">
        <v>12</v>
      </c>
      <c r="C71" s="113" t="s">
        <v>316</v>
      </c>
      <c r="D71" s="122"/>
      <c r="E71" s="115"/>
      <c r="F71" s="116"/>
      <c r="G71" s="12"/>
      <c r="H71" s="117"/>
    </row>
    <row r="72" spans="1:8" ht="26.25" customHeight="1">
      <c r="A72" s="111"/>
      <c r="B72" s="130" t="s">
        <v>313</v>
      </c>
      <c r="C72" s="119" t="s">
        <v>319</v>
      </c>
      <c r="D72" s="121">
        <v>10</v>
      </c>
      <c r="E72" s="107" t="s">
        <v>12</v>
      </c>
      <c r="F72" s="36" t="s">
        <v>22</v>
      </c>
      <c r="G72" s="217"/>
      <c r="H72" s="69">
        <f>SUM(F72:G72)*D72</f>
        <v>0</v>
      </c>
    </row>
    <row r="73" spans="1:8" ht="30" customHeight="1">
      <c r="A73" s="111"/>
      <c r="B73" s="130" t="s">
        <v>323</v>
      </c>
      <c r="C73" s="119" t="s">
        <v>320</v>
      </c>
      <c r="D73" s="121">
        <v>15</v>
      </c>
      <c r="E73" s="107" t="s">
        <v>12</v>
      </c>
      <c r="F73" s="217"/>
      <c r="G73" s="217"/>
      <c r="H73" s="69">
        <f>SUM(F73:G73)*D73</f>
        <v>0</v>
      </c>
    </row>
    <row r="74" spans="1:8" ht="30" customHeight="1">
      <c r="A74" s="111"/>
      <c r="B74" s="130" t="s">
        <v>324</v>
      </c>
      <c r="C74" s="119" t="s">
        <v>318</v>
      </c>
      <c r="D74" s="121">
        <v>1</v>
      </c>
      <c r="E74" s="27" t="s">
        <v>13</v>
      </c>
      <c r="F74" s="217"/>
      <c r="G74" s="217"/>
      <c r="H74" s="69">
        <f>SUM(F74:G74)*D74</f>
        <v>0</v>
      </c>
    </row>
    <row r="75" spans="1:8" ht="13.5" customHeight="1">
      <c r="A75" s="111"/>
      <c r="B75" s="112">
        <v>13</v>
      </c>
      <c r="C75" s="113" t="s">
        <v>321</v>
      </c>
      <c r="D75" s="122"/>
      <c r="E75" s="115"/>
      <c r="F75" s="116"/>
      <c r="G75" s="12"/>
      <c r="H75" s="117"/>
    </row>
    <row r="76" spans="1:8" ht="26.25" customHeight="1">
      <c r="A76" s="111"/>
      <c r="B76" s="130" t="s">
        <v>317</v>
      </c>
      <c r="C76" s="119" t="s">
        <v>322</v>
      </c>
      <c r="D76" s="121">
        <v>10</v>
      </c>
      <c r="E76" s="107" t="s">
        <v>12</v>
      </c>
      <c r="F76" s="36" t="s">
        <v>22</v>
      </c>
      <c r="G76" s="217"/>
      <c r="H76" s="69">
        <f>SUM(F76:G76)*D76</f>
        <v>0</v>
      </c>
    </row>
    <row r="77" spans="1:9" s="74" customFormat="1" ht="12.75">
      <c r="A77" s="131"/>
      <c r="B77" s="132"/>
      <c r="C77" s="133" t="s">
        <v>61</v>
      </c>
      <c r="D77" s="134"/>
      <c r="E77" s="17"/>
      <c r="F77" s="135">
        <f>SUMPRODUCT(D10:D76,F10:F76)</f>
        <v>0</v>
      </c>
      <c r="G77" s="135">
        <f>SUMPRODUCT(D13:D76,G13:G76)</f>
        <v>0</v>
      </c>
      <c r="H77" s="136">
        <f>SUM(H13:H76)</f>
        <v>0</v>
      </c>
      <c r="I77" s="137">
        <f>SUM(F77:G77)</f>
        <v>0</v>
      </c>
    </row>
    <row r="78" spans="1:8" ht="12.75">
      <c r="A78" s="111"/>
      <c r="B78" s="138" t="s">
        <v>19</v>
      </c>
      <c r="C78" s="19" t="s">
        <v>27</v>
      </c>
      <c r="D78" s="139"/>
      <c r="E78" s="140"/>
      <c r="F78" s="141"/>
      <c r="G78" s="142"/>
      <c r="H78" s="143"/>
    </row>
    <row r="79" spans="2:8" ht="12.75">
      <c r="B79" s="112">
        <v>1</v>
      </c>
      <c r="C79" s="89" t="s">
        <v>142</v>
      </c>
      <c r="H79" s="146"/>
    </row>
    <row r="80" spans="1:8" ht="12.75">
      <c r="A80" s="111"/>
      <c r="B80" s="64" t="s">
        <v>15</v>
      </c>
      <c r="C80" s="31" t="s">
        <v>143</v>
      </c>
      <c r="D80" s="147"/>
      <c r="E80" s="148"/>
      <c r="F80" s="149"/>
      <c r="G80" s="150"/>
      <c r="H80" s="146"/>
    </row>
    <row r="81" spans="1:8" ht="12.75">
      <c r="A81" s="111"/>
      <c r="B81" s="8" t="s">
        <v>144</v>
      </c>
      <c r="C81" s="31" t="s">
        <v>145</v>
      </c>
      <c r="D81" s="147"/>
      <c r="E81" s="148" t="s">
        <v>146</v>
      </c>
      <c r="F81" s="149"/>
      <c r="G81" s="150"/>
      <c r="H81" s="151"/>
    </row>
    <row r="82" spans="1:8" ht="12.75">
      <c r="A82" s="111"/>
      <c r="B82" s="8" t="s">
        <v>147</v>
      </c>
      <c r="C82" s="31" t="s">
        <v>148</v>
      </c>
      <c r="D82" s="147">
        <v>7</v>
      </c>
      <c r="E82" s="148" t="s">
        <v>13</v>
      </c>
      <c r="F82" s="218"/>
      <c r="G82" s="219"/>
      <c r="H82" s="151">
        <f>(F82+G82)*D82</f>
        <v>0</v>
      </c>
    </row>
    <row r="83" spans="1:8" ht="12.75">
      <c r="A83" s="111"/>
      <c r="B83" s="8" t="s">
        <v>149</v>
      </c>
      <c r="C83" s="31" t="s">
        <v>28</v>
      </c>
      <c r="D83" s="147">
        <v>240</v>
      </c>
      <c r="E83" s="148" t="s">
        <v>26</v>
      </c>
      <c r="F83" s="218"/>
      <c r="G83" s="219"/>
      <c r="H83" s="152">
        <f>(F83+G83)*D83</f>
        <v>0</v>
      </c>
    </row>
    <row r="84" spans="1:8" ht="12.75">
      <c r="A84" s="111"/>
      <c r="B84" s="8" t="s">
        <v>150</v>
      </c>
      <c r="C84" s="31" t="s">
        <v>151</v>
      </c>
      <c r="D84" s="147">
        <v>1</v>
      </c>
      <c r="E84" s="148" t="s">
        <v>13</v>
      </c>
      <c r="F84" s="218"/>
      <c r="G84" s="219"/>
      <c r="H84" s="151">
        <f>(F84+G84)*D84</f>
        <v>0</v>
      </c>
    </row>
    <row r="85" spans="1:8" ht="12.75">
      <c r="A85" s="111"/>
      <c r="B85" s="64" t="s">
        <v>16</v>
      </c>
      <c r="C85" s="31" t="s">
        <v>152</v>
      </c>
      <c r="D85" s="147"/>
      <c r="E85" s="148"/>
      <c r="F85" s="149"/>
      <c r="G85" s="150"/>
      <c r="H85" s="151"/>
    </row>
    <row r="86" spans="1:8" ht="25.5">
      <c r="A86" s="18"/>
      <c r="B86" s="8" t="s">
        <v>153</v>
      </c>
      <c r="C86" s="153" t="s">
        <v>154</v>
      </c>
      <c r="D86" s="154">
        <v>3</v>
      </c>
      <c r="E86" s="155" t="s">
        <v>13</v>
      </c>
      <c r="F86" s="220"/>
      <c r="G86" s="221"/>
      <c r="H86" s="151">
        <f>(F86+G86)*D86</f>
        <v>0</v>
      </c>
    </row>
    <row r="87" spans="1:8" ht="12.75" customHeight="1">
      <c r="A87" s="18"/>
      <c r="B87" s="8" t="s">
        <v>155</v>
      </c>
      <c r="C87" s="31" t="s">
        <v>156</v>
      </c>
      <c r="D87" s="147"/>
      <c r="E87" s="148"/>
      <c r="F87" s="149"/>
      <c r="G87" s="150"/>
      <c r="H87" s="151"/>
    </row>
    <row r="88" spans="1:8" ht="12" customHeight="1">
      <c r="A88" s="18"/>
      <c r="B88" s="156" t="s">
        <v>157</v>
      </c>
      <c r="C88" s="31" t="s">
        <v>158</v>
      </c>
      <c r="D88" s="147">
        <v>100</v>
      </c>
      <c r="E88" s="148" t="s">
        <v>26</v>
      </c>
      <c r="F88" s="218"/>
      <c r="G88" s="219"/>
      <c r="H88" s="151">
        <f aca="true" t="shared" si="3" ref="H88:H96">(F88+G88)*D88</f>
        <v>0</v>
      </c>
    </row>
    <row r="89" spans="1:8" s="74" customFormat="1" ht="25.5">
      <c r="A89" s="18"/>
      <c r="B89" s="156" t="s">
        <v>159</v>
      </c>
      <c r="C89" s="157" t="s">
        <v>160</v>
      </c>
      <c r="D89" s="158">
        <v>4</v>
      </c>
      <c r="E89" s="159" t="s">
        <v>13</v>
      </c>
      <c r="F89" s="222"/>
      <c r="G89" s="223"/>
      <c r="H89" s="161">
        <f t="shared" si="3"/>
        <v>0</v>
      </c>
    </row>
    <row r="90" spans="1:8" ht="12.75">
      <c r="A90" s="18"/>
      <c r="B90" s="156" t="s">
        <v>161</v>
      </c>
      <c r="C90" s="31" t="s">
        <v>162</v>
      </c>
      <c r="D90" s="147">
        <v>4</v>
      </c>
      <c r="E90" s="148" t="s">
        <v>13</v>
      </c>
      <c r="F90" s="218"/>
      <c r="G90" s="219"/>
      <c r="H90" s="151">
        <f t="shared" si="3"/>
        <v>0</v>
      </c>
    </row>
    <row r="91" spans="1:8" ht="12.75">
      <c r="A91" s="18"/>
      <c r="B91" s="156" t="s">
        <v>163</v>
      </c>
      <c r="C91" s="31" t="s">
        <v>164</v>
      </c>
      <c r="D91" s="147">
        <v>15</v>
      </c>
      <c r="E91" s="148" t="s">
        <v>26</v>
      </c>
      <c r="F91" s="218"/>
      <c r="G91" s="219"/>
      <c r="H91" s="151">
        <f t="shared" si="3"/>
        <v>0</v>
      </c>
    </row>
    <row r="92" spans="1:8" ht="12.75">
      <c r="A92" s="18"/>
      <c r="B92" s="156" t="s">
        <v>165</v>
      </c>
      <c r="C92" s="31" t="s">
        <v>166</v>
      </c>
      <c r="D92" s="147">
        <v>9</v>
      </c>
      <c r="E92" s="148" t="s">
        <v>26</v>
      </c>
      <c r="F92" s="218"/>
      <c r="G92" s="219"/>
      <c r="H92" s="151">
        <f t="shared" si="3"/>
        <v>0</v>
      </c>
    </row>
    <row r="93" spans="1:8" ht="12.75">
      <c r="A93" s="18"/>
      <c r="B93" s="156" t="s">
        <v>167</v>
      </c>
      <c r="C93" s="31" t="s">
        <v>168</v>
      </c>
      <c r="D93" s="147">
        <v>3</v>
      </c>
      <c r="E93" s="148" t="s">
        <v>13</v>
      </c>
      <c r="F93" s="218"/>
      <c r="G93" s="219"/>
      <c r="H93" s="151">
        <f t="shared" si="3"/>
        <v>0</v>
      </c>
    </row>
    <row r="94" spans="1:8" ht="12.75">
      <c r="A94" s="18"/>
      <c r="B94" s="156" t="s">
        <v>169</v>
      </c>
      <c r="C94" s="31" t="s">
        <v>170</v>
      </c>
      <c r="D94" s="147">
        <v>2</v>
      </c>
      <c r="E94" s="148" t="s">
        <v>13</v>
      </c>
      <c r="F94" s="218"/>
      <c r="G94" s="219"/>
      <c r="H94" s="151">
        <f t="shared" si="3"/>
        <v>0</v>
      </c>
    </row>
    <row r="95" spans="1:8" ht="12.75">
      <c r="A95" s="18"/>
      <c r="B95" s="156" t="s">
        <v>310</v>
      </c>
      <c r="C95" s="31" t="s">
        <v>172</v>
      </c>
      <c r="D95" s="147">
        <v>20</v>
      </c>
      <c r="E95" s="148" t="s">
        <v>26</v>
      </c>
      <c r="F95" s="218"/>
      <c r="G95" s="219"/>
      <c r="H95" s="151">
        <f t="shared" si="3"/>
        <v>0</v>
      </c>
    </row>
    <row r="96" spans="1:8" ht="12.75">
      <c r="A96" s="18"/>
      <c r="B96" s="156" t="s">
        <v>171</v>
      </c>
      <c r="C96" s="31" t="s">
        <v>173</v>
      </c>
      <c r="D96" s="147">
        <v>3</v>
      </c>
      <c r="E96" s="148" t="s">
        <v>174</v>
      </c>
      <c r="F96" s="218"/>
      <c r="G96" s="219"/>
      <c r="H96" s="151">
        <f t="shared" si="3"/>
        <v>0</v>
      </c>
    </row>
    <row r="97" spans="1:8" ht="12.75">
      <c r="A97" s="18"/>
      <c r="B97" s="64" t="s">
        <v>175</v>
      </c>
      <c r="C97" s="31" t="s">
        <v>176</v>
      </c>
      <c r="D97" s="147"/>
      <c r="E97" s="148"/>
      <c r="F97" s="149"/>
      <c r="G97" s="150"/>
      <c r="H97" s="151"/>
    </row>
    <row r="98" spans="1:8" ht="15" customHeight="1">
      <c r="A98" s="18"/>
      <c r="B98" s="8" t="s">
        <v>177</v>
      </c>
      <c r="C98" s="31" t="s">
        <v>178</v>
      </c>
      <c r="D98" s="154">
        <v>2</v>
      </c>
      <c r="E98" s="148" t="s">
        <v>13</v>
      </c>
      <c r="F98" s="220"/>
      <c r="G98" s="221"/>
      <c r="H98" s="151">
        <f>(F98+G98)*D98</f>
        <v>0</v>
      </c>
    </row>
    <row r="99" spans="1:8" ht="12.75">
      <c r="A99" s="18"/>
      <c r="B99" s="8" t="s">
        <v>179</v>
      </c>
      <c r="C99" s="31" t="s">
        <v>180</v>
      </c>
      <c r="D99" s="154">
        <v>1</v>
      </c>
      <c r="E99" s="148" t="s">
        <v>13</v>
      </c>
      <c r="F99" s="220"/>
      <c r="G99" s="221"/>
      <c r="H99" s="151">
        <f>(F99+G99)*D99</f>
        <v>0</v>
      </c>
    </row>
    <row r="100" spans="1:8" ht="25.5">
      <c r="A100" s="18"/>
      <c r="B100" s="8" t="s">
        <v>181</v>
      </c>
      <c r="C100" s="31" t="s">
        <v>182</v>
      </c>
      <c r="D100" s="154">
        <v>1</v>
      </c>
      <c r="E100" s="148" t="s">
        <v>13</v>
      </c>
      <c r="F100" s="220"/>
      <c r="G100" s="221"/>
      <c r="H100" s="151">
        <f>(F100+G100)*D100</f>
        <v>0</v>
      </c>
    </row>
    <row r="101" spans="1:8" ht="12.75">
      <c r="A101" s="18"/>
      <c r="B101" s="162"/>
      <c r="C101" s="45" t="s">
        <v>183</v>
      </c>
      <c r="D101" s="147"/>
      <c r="E101" s="148"/>
      <c r="F101" s="149"/>
      <c r="G101" s="163"/>
      <c r="H101" s="143">
        <f>SUM(H82:H100)</f>
        <v>0</v>
      </c>
    </row>
    <row r="102" spans="1:8" ht="12.75">
      <c r="A102" s="18"/>
      <c r="B102" s="138">
        <v>2</v>
      </c>
      <c r="C102" s="19" t="s">
        <v>184</v>
      </c>
      <c r="D102" s="139"/>
      <c r="E102" s="140"/>
      <c r="F102" s="141"/>
      <c r="G102" s="142"/>
      <c r="H102" s="143"/>
    </row>
    <row r="103" spans="1:8" ht="12.75">
      <c r="A103" s="18"/>
      <c r="B103" s="64" t="s">
        <v>17</v>
      </c>
      <c r="C103" s="31" t="s">
        <v>185</v>
      </c>
      <c r="D103" s="147"/>
      <c r="E103" s="148"/>
      <c r="F103" s="149"/>
      <c r="G103" s="163"/>
      <c r="H103" s="146"/>
    </row>
    <row r="104" spans="1:8" ht="12.75">
      <c r="A104" s="18"/>
      <c r="B104" s="64" t="s">
        <v>186</v>
      </c>
      <c r="C104" s="31" t="s">
        <v>28</v>
      </c>
      <c r="D104" s="147">
        <v>300</v>
      </c>
      <c r="E104" s="148" t="s">
        <v>26</v>
      </c>
      <c r="F104" s="218"/>
      <c r="G104" s="219"/>
      <c r="H104" s="152">
        <f aca="true" t="shared" si="4" ref="H104:H111">(F104+G104)*D104</f>
        <v>0</v>
      </c>
    </row>
    <row r="105" spans="1:8" ht="12.75">
      <c r="A105" s="18"/>
      <c r="B105" s="64" t="s">
        <v>187</v>
      </c>
      <c r="C105" s="31" t="s">
        <v>188</v>
      </c>
      <c r="D105" s="147">
        <v>16</v>
      </c>
      <c r="E105" s="148" t="s">
        <v>13</v>
      </c>
      <c r="F105" s="218"/>
      <c r="G105" s="219"/>
      <c r="H105" s="151">
        <f t="shared" si="4"/>
        <v>0</v>
      </c>
    </row>
    <row r="106" spans="1:8" ht="12.75">
      <c r="A106" s="18"/>
      <c r="B106" s="64" t="s">
        <v>189</v>
      </c>
      <c r="C106" s="31" t="s">
        <v>190</v>
      </c>
      <c r="D106" s="147">
        <v>1</v>
      </c>
      <c r="E106" s="148" t="s">
        <v>13</v>
      </c>
      <c r="F106" s="218"/>
      <c r="G106" s="219"/>
      <c r="H106" s="151">
        <f t="shared" si="4"/>
        <v>0</v>
      </c>
    </row>
    <row r="107" spans="1:8" ht="12.75">
      <c r="A107" s="18"/>
      <c r="B107" s="64" t="s">
        <v>191</v>
      </c>
      <c r="C107" s="31" t="s">
        <v>192</v>
      </c>
      <c r="D107" s="147">
        <v>12</v>
      </c>
      <c r="E107" s="148" t="s">
        <v>26</v>
      </c>
      <c r="F107" s="218"/>
      <c r="G107" s="219"/>
      <c r="H107" s="151">
        <f t="shared" si="4"/>
        <v>0</v>
      </c>
    </row>
    <row r="108" spans="1:8" ht="12.75">
      <c r="A108" s="18"/>
      <c r="B108" s="64" t="s">
        <v>193</v>
      </c>
      <c r="C108" s="31" t="s">
        <v>194</v>
      </c>
      <c r="D108" s="147">
        <v>8</v>
      </c>
      <c r="E108" s="148" t="s">
        <v>13</v>
      </c>
      <c r="F108" s="218"/>
      <c r="G108" s="219"/>
      <c r="H108" s="151">
        <f t="shared" si="4"/>
        <v>0</v>
      </c>
    </row>
    <row r="109" spans="1:8" ht="12.75">
      <c r="A109" s="18"/>
      <c r="B109" s="64" t="s">
        <v>195</v>
      </c>
      <c r="C109" s="31" t="s">
        <v>196</v>
      </c>
      <c r="D109" s="147">
        <v>2</v>
      </c>
      <c r="E109" s="148" t="s">
        <v>13</v>
      </c>
      <c r="F109" s="218"/>
      <c r="G109" s="219"/>
      <c r="H109" s="151">
        <f t="shared" si="4"/>
        <v>0</v>
      </c>
    </row>
    <row r="110" spans="1:8" ht="12.75">
      <c r="A110" s="18"/>
      <c r="B110" s="64" t="s">
        <v>197</v>
      </c>
      <c r="C110" s="31" t="s">
        <v>198</v>
      </c>
      <c r="D110" s="147">
        <v>15</v>
      </c>
      <c r="E110" s="148" t="s">
        <v>26</v>
      </c>
      <c r="F110" s="218"/>
      <c r="G110" s="219"/>
      <c r="H110" s="151">
        <f t="shared" si="4"/>
        <v>0</v>
      </c>
    </row>
    <row r="111" spans="1:8" ht="12.75">
      <c r="A111" s="18"/>
      <c r="B111" s="64" t="s">
        <v>199</v>
      </c>
      <c r="C111" s="31" t="s">
        <v>200</v>
      </c>
      <c r="D111" s="147">
        <v>6</v>
      </c>
      <c r="E111" s="148" t="s">
        <v>26</v>
      </c>
      <c r="F111" s="218"/>
      <c r="G111" s="219"/>
      <c r="H111" s="151">
        <f t="shared" si="4"/>
        <v>0</v>
      </c>
    </row>
    <row r="112" spans="1:8" ht="12.75">
      <c r="A112" s="18"/>
      <c r="B112" s="64" t="s">
        <v>201</v>
      </c>
      <c r="C112" s="31" t="s">
        <v>202</v>
      </c>
      <c r="D112" s="147"/>
      <c r="E112" s="148"/>
      <c r="F112" s="149"/>
      <c r="G112" s="150"/>
      <c r="H112" s="151"/>
    </row>
    <row r="113" spans="1:8" ht="12.75">
      <c r="A113" s="18"/>
      <c r="B113" s="64" t="s">
        <v>203</v>
      </c>
      <c r="C113" s="31" t="s">
        <v>204</v>
      </c>
      <c r="D113" s="147">
        <v>6</v>
      </c>
      <c r="E113" s="148" t="s">
        <v>13</v>
      </c>
      <c r="F113" s="218"/>
      <c r="G113" s="219"/>
      <c r="H113" s="151">
        <f>(F113+G113)*D113</f>
        <v>0</v>
      </c>
    </row>
    <row r="114" spans="1:8" ht="12.75">
      <c r="A114" s="18"/>
      <c r="B114" s="64" t="s">
        <v>205</v>
      </c>
      <c r="C114" s="31" t="s">
        <v>206</v>
      </c>
      <c r="D114" s="147">
        <v>2</v>
      </c>
      <c r="E114" s="148" t="s">
        <v>13</v>
      </c>
      <c r="F114" s="218"/>
      <c r="G114" s="219"/>
      <c r="H114" s="151">
        <f>(F114+G114)*D114</f>
        <v>0</v>
      </c>
    </row>
    <row r="115" spans="1:8" ht="16.5" customHeight="1">
      <c r="A115" s="18"/>
      <c r="B115" s="64" t="s">
        <v>207</v>
      </c>
      <c r="C115" s="31" t="s">
        <v>208</v>
      </c>
      <c r="D115" s="158"/>
      <c r="E115" s="159"/>
      <c r="F115" s="164"/>
      <c r="G115" s="160"/>
      <c r="H115" s="165"/>
    </row>
    <row r="116" spans="1:8" ht="12.75">
      <c r="A116" s="18"/>
      <c r="B116" s="64" t="s">
        <v>209</v>
      </c>
      <c r="C116" s="31" t="s">
        <v>210</v>
      </c>
      <c r="D116" s="147">
        <v>2</v>
      </c>
      <c r="E116" s="148" t="s">
        <v>13</v>
      </c>
      <c r="F116" s="218"/>
      <c r="G116" s="219"/>
      <c r="H116" s="151">
        <f aca="true" t="shared" si="5" ref="H116:H123">(F116+G116)*D116</f>
        <v>0</v>
      </c>
    </row>
    <row r="117" spans="1:8" ht="12.75">
      <c r="A117" s="18"/>
      <c r="B117" s="64" t="s">
        <v>211</v>
      </c>
      <c r="C117" s="31" t="s">
        <v>212</v>
      </c>
      <c r="D117" s="147">
        <v>2</v>
      </c>
      <c r="E117" s="148" t="s">
        <v>13</v>
      </c>
      <c r="F117" s="218"/>
      <c r="G117" s="219"/>
      <c r="H117" s="151">
        <f t="shared" si="5"/>
        <v>0</v>
      </c>
    </row>
    <row r="118" spans="1:8" ht="12.75">
      <c r="A118" s="18"/>
      <c r="B118" s="64" t="s">
        <v>213</v>
      </c>
      <c r="C118" s="31" t="s">
        <v>214</v>
      </c>
      <c r="D118" s="147">
        <v>4</v>
      </c>
      <c r="E118" s="148" t="s">
        <v>13</v>
      </c>
      <c r="F118" s="218"/>
      <c r="G118" s="219"/>
      <c r="H118" s="151">
        <f t="shared" si="5"/>
        <v>0</v>
      </c>
    </row>
    <row r="119" spans="1:8" ht="12.75">
      <c r="A119" s="18"/>
      <c r="B119" s="64" t="s">
        <v>215</v>
      </c>
      <c r="C119" s="31" t="s">
        <v>216</v>
      </c>
      <c r="D119" s="147">
        <v>4</v>
      </c>
      <c r="E119" s="148" t="s">
        <v>13</v>
      </c>
      <c r="F119" s="224"/>
      <c r="G119" s="219"/>
      <c r="H119" s="151">
        <f t="shared" si="5"/>
        <v>0</v>
      </c>
    </row>
    <row r="120" spans="1:8" ht="12.75">
      <c r="A120" s="18"/>
      <c r="B120" s="64" t="s">
        <v>217</v>
      </c>
      <c r="C120" s="31" t="s">
        <v>218</v>
      </c>
      <c r="D120" s="147">
        <v>4</v>
      </c>
      <c r="E120" s="148" t="s">
        <v>13</v>
      </c>
      <c r="F120" s="225"/>
      <c r="G120" s="219"/>
      <c r="H120" s="166">
        <f t="shared" si="5"/>
        <v>0</v>
      </c>
    </row>
    <row r="121" spans="1:8" ht="25.5">
      <c r="A121" s="18"/>
      <c r="B121" s="64" t="s">
        <v>219</v>
      </c>
      <c r="C121" s="157" t="s">
        <v>220</v>
      </c>
      <c r="D121" s="158">
        <v>10</v>
      </c>
      <c r="E121" s="159" t="s">
        <v>13</v>
      </c>
      <c r="F121" s="222"/>
      <c r="G121" s="223"/>
      <c r="H121" s="161">
        <f t="shared" si="5"/>
        <v>0</v>
      </c>
    </row>
    <row r="122" spans="1:8" ht="23.25" customHeight="1">
      <c r="A122" s="18"/>
      <c r="B122" s="64" t="s">
        <v>221</v>
      </c>
      <c r="C122" s="157" t="s">
        <v>222</v>
      </c>
      <c r="D122" s="158">
        <v>2</v>
      </c>
      <c r="E122" s="159" t="s">
        <v>13</v>
      </c>
      <c r="F122" s="222"/>
      <c r="G122" s="223"/>
      <c r="H122" s="161">
        <f t="shared" si="5"/>
        <v>0</v>
      </c>
    </row>
    <row r="123" spans="1:8" ht="12.75">
      <c r="A123" s="18"/>
      <c r="B123" s="64" t="s">
        <v>223</v>
      </c>
      <c r="C123" s="31" t="s">
        <v>224</v>
      </c>
      <c r="D123" s="147">
        <v>1</v>
      </c>
      <c r="E123" s="148" t="s">
        <v>13</v>
      </c>
      <c r="F123" s="218"/>
      <c r="G123" s="219"/>
      <c r="H123" s="166">
        <f t="shared" si="5"/>
        <v>0</v>
      </c>
    </row>
    <row r="124" spans="1:8" ht="12.75">
      <c r="A124" s="18"/>
      <c r="B124" s="64" t="s">
        <v>225</v>
      </c>
      <c r="C124" s="31" t="s">
        <v>43</v>
      </c>
      <c r="D124" s="147"/>
      <c r="E124" s="148"/>
      <c r="F124" s="149"/>
      <c r="G124" s="150"/>
      <c r="H124" s="151"/>
    </row>
    <row r="125" spans="1:8" ht="12.75">
      <c r="A125" s="18"/>
      <c r="B125" s="167" t="s">
        <v>226</v>
      </c>
      <c r="C125" s="168" t="s">
        <v>227</v>
      </c>
      <c r="D125" s="169">
        <v>9</v>
      </c>
      <c r="E125" s="170" t="s">
        <v>26</v>
      </c>
      <c r="F125" s="226"/>
      <c r="G125" s="219"/>
      <c r="H125" s="166">
        <f aca="true" t="shared" si="6" ref="H125:H132">(F125+G125)*D125</f>
        <v>0</v>
      </c>
    </row>
    <row r="126" spans="1:8" ht="25.5">
      <c r="A126" s="18"/>
      <c r="B126" s="167" t="s">
        <v>228</v>
      </c>
      <c r="C126" s="157" t="s">
        <v>229</v>
      </c>
      <c r="D126" s="158">
        <v>3</v>
      </c>
      <c r="E126" s="159" t="s">
        <v>13</v>
      </c>
      <c r="F126" s="222"/>
      <c r="G126" s="223"/>
      <c r="H126" s="161">
        <f t="shared" si="6"/>
        <v>0</v>
      </c>
    </row>
    <row r="127" spans="1:8" ht="12.75">
      <c r="A127" s="18"/>
      <c r="B127" s="167" t="s">
        <v>230</v>
      </c>
      <c r="C127" s="31" t="s">
        <v>194</v>
      </c>
      <c r="D127" s="158">
        <v>6</v>
      </c>
      <c r="E127" s="159" t="s">
        <v>13</v>
      </c>
      <c r="F127" s="222"/>
      <c r="G127" s="223"/>
      <c r="H127" s="161">
        <f t="shared" si="6"/>
        <v>0</v>
      </c>
    </row>
    <row r="128" spans="1:8" ht="12.75">
      <c r="A128" s="18"/>
      <c r="B128" s="167" t="s">
        <v>231</v>
      </c>
      <c r="C128" s="31" t="s">
        <v>29</v>
      </c>
      <c r="D128" s="147">
        <v>100</v>
      </c>
      <c r="E128" s="148" t="s">
        <v>26</v>
      </c>
      <c r="F128" s="227"/>
      <c r="G128" s="219"/>
      <c r="H128" s="166">
        <f t="shared" si="6"/>
        <v>0</v>
      </c>
    </row>
    <row r="129" spans="1:8" ht="12.75">
      <c r="A129" s="18"/>
      <c r="B129" s="167" t="s">
        <v>232</v>
      </c>
      <c r="C129" s="31" t="s">
        <v>233</v>
      </c>
      <c r="D129" s="147">
        <v>10</v>
      </c>
      <c r="E129" s="148" t="s">
        <v>26</v>
      </c>
      <c r="F129" s="218"/>
      <c r="G129" s="219"/>
      <c r="H129" s="166">
        <f t="shared" si="6"/>
        <v>0</v>
      </c>
    </row>
    <row r="130" spans="1:8" ht="12.75">
      <c r="A130" s="18" t="s">
        <v>146</v>
      </c>
      <c r="B130" s="167" t="s">
        <v>234</v>
      </c>
      <c r="C130" s="31" t="s">
        <v>235</v>
      </c>
      <c r="D130" s="147">
        <v>1</v>
      </c>
      <c r="E130" s="148" t="s">
        <v>13</v>
      </c>
      <c r="F130" s="218"/>
      <c r="G130" s="219"/>
      <c r="H130" s="166">
        <f t="shared" si="6"/>
        <v>0</v>
      </c>
    </row>
    <row r="131" spans="1:8" ht="12.75">
      <c r="A131" s="18"/>
      <c r="B131" s="167" t="s">
        <v>236</v>
      </c>
      <c r="C131" s="31" t="s">
        <v>237</v>
      </c>
      <c r="D131" s="147">
        <v>2</v>
      </c>
      <c r="E131" s="148" t="s">
        <v>13</v>
      </c>
      <c r="F131" s="218"/>
      <c r="G131" s="219"/>
      <c r="H131" s="166">
        <f t="shared" si="6"/>
        <v>0</v>
      </c>
    </row>
    <row r="132" spans="1:8" ht="12.75">
      <c r="A132" s="18"/>
      <c r="B132" s="167" t="s">
        <v>238</v>
      </c>
      <c r="C132" s="172" t="s">
        <v>239</v>
      </c>
      <c r="D132" s="147">
        <v>4</v>
      </c>
      <c r="E132" s="148" t="s">
        <v>13</v>
      </c>
      <c r="F132" s="218"/>
      <c r="G132" s="228"/>
      <c r="H132" s="166">
        <f t="shared" si="6"/>
        <v>0</v>
      </c>
    </row>
    <row r="133" spans="1:8" ht="12.75">
      <c r="A133" s="18"/>
      <c r="B133" s="173"/>
      <c r="C133" s="19" t="s">
        <v>240</v>
      </c>
      <c r="D133" s="169"/>
      <c r="E133" s="170"/>
      <c r="F133" s="174"/>
      <c r="G133" s="175"/>
      <c r="H133" s="143">
        <f>SUM(H104:H132)</f>
        <v>0</v>
      </c>
    </row>
    <row r="134" spans="1:8" ht="12.75">
      <c r="A134" s="18"/>
      <c r="B134" s="138">
        <v>3</v>
      </c>
      <c r="C134" s="19" t="s">
        <v>241</v>
      </c>
      <c r="D134" s="139"/>
      <c r="E134" s="140"/>
      <c r="F134" s="141"/>
      <c r="G134" s="142"/>
      <c r="H134" s="143"/>
    </row>
    <row r="135" spans="1:8" ht="12.75">
      <c r="A135" s="18"/>
      <c r="B135" s="64" t="s">
        <v>18</v>
      </c>
      <c r="C135" s="168" t="s">
        <v>242</v>
      </c>
      <c r="D135" s="169"/>
      <c r="E135" s="170"/>
      <c r="F135" s="171"/>
      <c r="G135" s="176"/>
      <c r="H135" s="177"/>
    </row>
    <row r="136" spans="1:8" ht="12.75">
      <c r="A136" s="18"/>
      <c r="B136" s="178" t="s">
        <v>54</v>
      </c>
      <c r="C136" s="31" t="s">
        <v>243</v>
      </c>
      <c r="D136" s="147">
        <v>2</v>
      </c>
      <c r="E136" s="148" t="s">
        <v>13</v>
      </c>
      <c r="F136" s="218"/>
      <c r="G136" s="219"/>
      <c r="H136" s="151">
        <f>(F136+G136)*D136</f>
        <v>0</v>
      </c>
    </row>
    <row r="137" spans="1:8" ht="12.75">
      <c r="A137" s="18"/>
      <c r="B137" s="178" t="s">
        <v>55</v>
      </c>
      <c r="C137" s="31" t="s">
        <v>200</v>
      </c>
      <c r="D137" s="147">
        <v>21</v>
      </c>
      <c r="E137" s="148" t="s">
        <v>26</v>
      </c>
      <c r="F137" s="218"/>
      <c r="G137" s="219"/>
      <c r="H137" s="151">
        <f>(F137+G137)*D137</f>
        <v>0</v>
      </c>
    </row>
    <row r="138" spans="1:8" ht="12.75">
      <c r="A138" s="18"/>
      <c r="B138" s="178" t="s">
        <v>56</v>
      </c>
      <c r="C138" s="31" t="s">
        <v>244</v>
      </c>
      <c r="D138" s="154">
        <v>6</v>
      </c>
      <c r="E138" s="155" t="s">
        <v>13</v>
      </c>
      <c r="F138" s="220"/>
      <c r="G138" s="221"/>
      <c r="H138" s="151">
        <f>(F138+G138)*D138</f>
        <v>0</v>
      </c>
    </row>
    <row r="139" spans="1:8" ht="25.5">
      <c r="A139" s="18"/>
      <c r="B139" s="178" t="s">
        <v>57</v>
      </c>
      <c r="C139" s="179" t="s">
        <v>229</v>
      </c>
      <c r="D139" s="180">
        <v>18</v>
      </c>
      <c r="E139" s="181" t="s">
        <v>13</v>
      </c>
      <c r="F139" s="229"/>
      <c r="G139" s="230"/>
      <c r="H139" s="161">
        <f>(F139+G139)*D139</f>
        <v>0</v>
      </c>
    </row>
    <row r="140" spans="1:8" ht="12.75">
      <c r="A140" s="18"/>
      <c r="B140" s="178" t="s">
        <v>58</v>
      </c>
      <c r="C140" s="168" t="s">
        <v>29</v>
      </c>
      <c r="D140" s="169">
        <v>750</v>
      </c>
      <c r="E140" s="170" t="s">
        <v>26</v>
      </c>
      <c r="F140" s="226"/>
      <c r="G140" s="228"/>
      <c r="H140" s="166">
        <f aca="true" t="shared" si="7" ref="H140:H148">(F140+G140)*D140</f>
        <v>0</v>
      </c>
    </row>
    <row r="141" spans="1:8" ht="12.75">
      <c r="A141" s="18"/>
      <c r="B141" s="178" t="s">
        <v>59</v>
      </c>
      <c r="C141" s="168" t="s">
        <v>245</v>
      </c>
      <c r="D141" s="169">
        <v>1</v>
      </c>
      <c r="E141" s="170" t="s">
        <v>13</v>
      </c>
      <c r="F141" s="226"/>
      <c r="G141" s="219"/>
      <c r="H141" s="166">
        <f t="shared" si="7"/>
        <v>0</v>
      </c>
    </row>
    <row r="142" spans="1:8" ht="12.75">
      <c r="A142" s="18"/>
      <c r="B142" s="178" t="s">
        <v>246</v>
      </c>
      <c r="C142" s="168" t="s">
        <v>247</v>
      </c>
      <c r="D142" s="169">
        <v>1</v>
      </c>
      <c r="E142" s="170" t="s">
        <v>13</v>
      </c>
      <c r="F142" s="226"/>
      <c r="G142" s="219"/>
      <c r="H142" s="166">
        <f t="shared" si="7"/>
        <v>0</v>
      </c>
    </row>
    <row r="143" spans="1:8" ht="12.75">
      <c r="A143" s="18"/>
      <c r="B143" s="178" t="s">
        <v>248</v>
      </c>
      <c r="C143" s="31" t="s">
        <v>249</v>
      </c>
      <c r="D143" s="169">
        <v>15</v>
      </c>
      <c r="E143" s="170" t="s">
        <v>26</v>
      </c>
      <c r="F143" s="226"/>
      <c r="G143" s="219"/>
      <c r="H143" s="166">
        <f t="shared" si="7"/>
        <v>0</v>
      </c>
    </row>
    <row r="144" spans="1:8" ht="12.75">
      <c r="A144" s="18"/>
      <c r="B144" s="178" t="s">
        <v>250</v>
      </c>
      <c r="C144" s="31" t="s">
        <v>251</v>
      </c>
      <c r="D144" s="169">
        <v>10</v>
      </c>
      <c r="E144" s="170" t="s">
        <v>26</v>
      </c>
      <c r="F144" s="226"/>
      <c r="G144" s="219"/>
      <c r="H144" s="166">
        <f t="shared" si="7"/>
        <v>0</v>
      </c>
    </row>
    <row r="145" spans="1:8" ht="12.75">
      <c r="A145" s="18"/>
      <c r="B145" s="178" t="s">
        <v>252</v>
      </c>
      <c r="C145" s="168" t="s">
        <v>253</v>
      </c>
      <c r="D145" s="169">
        <v>10</v>
      </c>
      <c r="E145" s="170" t="s">
        <v>13</v>
      </c>
      <c r="F145" s="226"/>
      <c r="G145" s="219"/>
      <c r="H145" s="166">
        <f t="shared" si="7"/>
        <v>0</v>
      </c>
    </row>
    <row r="146" spans="1:8" ht="12.75">
      <c r="A146" s="18"/>
      <c r="B146" s="178" t="s">
        <v>254</v>
      </c>
      <c r="C146" s="182" t="s">
        <v>239</v>
      </c>
      <c r="D146" s="147">
        <v>10</v>
      </c>
      <c r="E146" s="148" t="s">
        <v>13</v>
      </c>
      <c r="F146" s="218"/>
      <c r="G146" s="219"/>
      <c r="H146" s="166">
        <f t="shared" si="7"/>
        <v>0</v>
      </c>
    </row>
    <row r="147" spans="1:8" ht="12.75">
      <c r="A147" s="18"/>
      <c r="B147" s="178" t="s">
        <v>255</v>
      </c>
      <c r="C147" s="168" t="s">
        <v>256</v>
      </c>
      <c r="D147" s="169">
        <v>18</v>
      </c>
      <c r="E147" s="170" t="s">
        <v>13</v>
      </c>
      <c r="F147" s="226"/>
      <c r="G147" s="219"/>
      <c r="H147" s="166">
        <f t="shared" si="7"/>
        <v>0</v>
      </c>
    </row>
    <row r="148" spans="1:8" ht="12.75">
      <c r="A148" s="18"/>
      <c r="B148" s="178" t="s">
        <v>257</v>
      </c>
      <c r="C148" s="168" t="s">
        <v>258</v>
      </c>
      <c r="D148" s="169">
        <v>10</v>
      </c>
      <c r="E148" s="170" t="s">
        <v>13</v>
      </c>
      <c r="F148" s="226"/>
      <c r="G148" s="219"/>
      <c r="H148" s="166">
        <f t="shared" si="7"/>
        <v>0</v>
      </c>
    </row>
    <row r="149" spans="1:8" ht="12.75">
      <c r="A149" s="18"/>
      <c r="B149" s="173"/>
      <c r="C149" s="19" t="s">
        <v>259</v>
      </c>
      <c r="D149" s="169"/>
      <c r="E149" s="170"/>
      <c r="F149" s="171"/>
      <c r="G149" s="176"/>
      <c r="H149" s="143">
        <f>SUM(H136:H148)</f>
        <v>0</v>
      </c>
    </row>
    <row r="150" spans="1:8" ht="12.75">
      <c r="A150" s="18"/>
      <c r="B150" s="138">
        <v>4</v>
      </c>
      <c r="C150" s="19" t="s">
        <v>260</v>
      </c>
      <c r="D150" s="139"/>
      <c r="E150" s="140"/>
      <c r="F150" s="141"/>
      <c r="G150" s="142"/>
      <c r="H150" s="143"/>
    </row>
    <row r="151" spans="1:8" ht="12.75">
      <c r="A151" s="18"/>
      <c r="B151" s="178" t="s">
        <v>15</v>
      </c>
      <c r="C151" s="182" t="s">
        <v>261</v>
      </c>
      <c r="D151" s="147">
        <v>14</v>
      </c>
      <c r="E151" s="148" t="s">
        <v>13</v>
      </c>
      <c r="F151" s="218"/>
      <c r="G151" s="219"/>
      <c r="H151" s="166">
        <f aca="true" t="shared" si="8" ref="H151:H171">SUM(F151,G151)*D151</f>
        <v>0</v>
      </c>
    </row>
    <row r="152" spans="1:8" ht="12.75">
      <c r="A152" s="18"/>
      <c r="B152" s="178" t="s">
        <v>16</v>
      </c>
      <c r="C152" s="182" t="s">
        <v>262</v>
      </c>
      <c r="D152" s="147">
        <v>14</v>
      </c>
      <c r="E152" s="148" t="s">
        <v>13</v>
      </c>
      <c r="F152" s="218"/>
      <c r="G152" s="219"/>
      <c r="H152" s="166">
        <f t="shared" si="8"/>
        <v>0</v>
      </c>
    </row>
    <row r="153" spans="1:8" ht="12.75">
      <c r="A153" s="18"/>
      <c r="B153" s="178" t="s">
        <v>175</v>
      </c>
      <c r="C153" s="182" t="s">
        <v>263</v>
      </c>
      <c r="D153" s="147">
        <v>2</v>
      </c>
      <c r="E153" s="148" t="s">
        <v>13</v>
      </c>
      <c r="F153" s="218"/>
      <c r="G153" s="219"/>
      <c r="H153" s="166">
        <f t="shared" si="8"/>
        <v>0</v>
      </c>
    </row>
    <row r="154" spans="1:8" ht="12.75">
      <c r="A154" s="18"/>
      <c r="B154" s="178" t="s">
        <v>264</v>
      </c>
      <c r="C154" s="182" t="s">
        <v>265</v>
      </c>
      <c r="D154" s="147">
        <v>2</v>
      </c>
      <c r="E154" s="148" t="s">
        <v>13</v>
      </c>
      <c r="F154" s="218"/>
      <c r="G154" s="219"/>
      <c r="H154" s="166">
        <f t="shared" si="8"/>
        <v>0</v>
      </c>
    </row>
    <row r="155" spans="1:8" ht="12.75">
      <c r="A155" s="18"/>
      <c r="B155" s="178" t="s">
        <v>266</v>
      </c>
      <c r="C155" s="182" t="s">
        <v>267</v>
      </c>
      <c r="D155" s="147">
        <v>1</v>
      </c>
      <c r="E155" s="148" t="s">
        <v>13</v>
      </c>
      <c r="F155" s="218"/>
      <c r="G155" s="219"/>
      <c r="H155" s="166">
        <f t="shared" si="8"/>
        <v>0</v>
      </c>
    </row>
    <row r="156" spans="1:8" ht="12.75">
      <c r="A156" s="18"/>
      <c r="B156" s="178" t="s">
        <v>268</v>
      </c>
      <c r="C156" s="182" t="s">
        <v>269</v>
      </c>
      <c r="D156" s="147">
        <v>36</v>
      </c>
      <c r="E156" s="148" t="s">
        <v>13</v>
      </c>
      <c r="F156" s="218"/>
      <c r="G156" s="219"/>
      <c r="H156" s="166">
        <f t="shared" si="8"/>
        <v>0</v>
      </c>
    </row>
    <row r="157" spans="1:8" ht="12.75">
      <c r="A157" s="18"/>
      <c r="B157" s="178" t="s">
        <v>270</v>
      </c>
      <c r="C157" s="182" t="s">
        <v>271</v>
      </c>
      <c r="D157" s="147">
        <v>1</v>
      </c>
      <c r="E157" s="148" t="s">
        <v>13</v>
      </c>
      <c r="F157" s="218"/>
      <c r="G157" s="219"/>
      <c r="H157" s="166">
        <f t="shared" si="8"/>
        <v>0</v>
      </c>
    </row>
    <row r="158" spans="1:8" ht="12.75">
      <c r="A158" s="18"/>
      <c r="B158" s="178" t="s">
        <v>272</v>
      </c>
      <c r="C158" s="182" t="s">
        <v>227</v>
      </c>
      <c r="D158" s="147">
        <v>150</v>
      </c>
      <c r="E158" s="148" t="s">
        <v>26</v>
      </c>
      <c r="F158" s="218"/>
      <c r="G158" s="219"/>
      <c r="H158" s="166">
        <f t="shared" si="8"/>
        <v>0</v>
      </c>
    </row>
    <row r="159" spans="1:8" ht="12.75">
      <c r="A159" s="18"/>
      <c r="B159" s="178" t="s">
        <v>273</v>
      </c>
      <c r="C159" s="182" t="s">
        <v>198</v>
      </c>
      <c r="D159" s="147">
        <v>15</v>
      </c>
      <c r="E159" s="148" t="s">
        <v>26</v>
      </c>
      <c r="F159" s="218"/>
      <c r="G159" s="219"/>
      <c r="H159" s="166">
        <f t="shared" si="8"/>
        <v>0</v>
      </c>
    </row>
    <row r="160" spans="1:8" ht="12.75">
      <c r="A160" s="18"/>
      <c r="B160" s="178" t="s">
        <v>274</v>
      </c>
      <c r="C160" s="182" t="s">
        <v>275</v>
      </c>
      <c r="D160" s="147">
        <v>6</v>
      </c>
      <c r="E160" s="148" t="s">
        <v>26</v>
      </c>
      <c r="F160" s="218"/>
      <c r="G160" s="219"/>
      <c r="H160" s="166">
        <f>SUM(F160,G160)*D160</f>
        <v>0</v>
      </c>
    </row>
    <row r="161" spans="1:8" ht="12.75">
      <c r="A161" s="18"/>
      <c r="B161" s="178" t="s">
        <v>276</v>
      </c>
      <c r="C161" s="182" t="s">
        <v>277</v>
      </c>
      <c r="D161" s="147">
        <v>75</v>
      </c>
      <c r="E161" s="148" t="s">
        <v>13</v>
      </c>
      <c r="F161" s="218"/>
      <c r="G161" s="219"/>
      <c r="H161" s="166">
        <f t="shared" si="8"/>
        <v>0</v>
      </c>
    </row>
    <row r="162" spans="1:8" ht="12.75">
      <c r="A162" s="18"/>
      <c r="B162" s="178" t="s">
        <v>278</v>
      </c>
      <c r="C162" s="182" t="s">
        <v>279</v>
      </c>
      <c r="D162" s="147">
        <v>5</v>
      </c>
      <c r="E162" s="148" t="s">
        <v>13</v>
      </c>
      <c r="F162" s="218"/>
      <c r="G162" s="219"/>
      <c r="H162" s="166">
        <f t="shared" si="8"/>
        <v>0</v>
      </c>
    </row>
    <row r="163" spans="1:8" ht="12.75">
      <c r="A163" s="18"/>
      <c r="B163" s="178" t="s">
        <v>280</v>
      </c>
      <c r="C163" s="182" t="s">
        <v>281</v>
      </c>
      <c r="D163" s="147">
        <v>1</v>
      </c>
      <c r="E163" s="148" t="s">
        <v>13</v>
      </c>
      <c r="F163" s="218"/>
      <c r="G163" s="219"/>
      <c r="H163" s="166">
        <f t="shared" si="8"/>
        <v>0</v>
      </c>
    </row>
    <row r="164" spans="1:8" ht="12.75">
      <c r="A164" s="18"/>
      <c r="B164" s="178" t="s">
        <v>282</v>
      </c>
      <c r="C164" s="182" t="s">
        <v>283</v>
      </c>
      <c r="D164" s="147">
        <v>10</v>
      </c>
      <c r="E164" s="148" t="s">
        <v>13</v>
      </c>
      <c r="F164" s="218"/>
      <c r="G164" s="219"/>
      <c r="H164" s="166">
        <f t="shared" si="8"/>
        <v>0</v>
      </c>
    </row>
    <row r="165" spans="1:8" ht="12.75">
      <c r="A165" s="18"/>
      <c r="B165" s="178" t="s">
        <v>284</v>
      </c>
      <c r="C165" s="182" t="s">
        <v>285</v>
      </c>
      <c r="D165" s="147">
        <v>4</v>
      </c>
      <c r="E165" s="148" t="s">
        <v>13</v>
      </c>
      <c r="F165" s="218"/>
      <c r="G165" s="219"/>
      <c r="H165" s="166">
        <f t="shared" si="8"/>
        <v>0</v>
      </c>
    </row>
    <row r="166" spans="1:8" ht="12.75">
      <c r="A166" s="18"/>
      <c r="B166" s="178" t="s">
        <v>286</v>
      </c>
      <c r="C166" s="182" t="s">
        <v>287</v>
      </c>
      <c r="D166" s="147">
        <v>2</v>
      </c>
      <c r="E166" s="148" t="s">
        <v>13</v>
      </c>
      <c r="F166" s="218"/>
      <c r="G166" s="219"/>
      <c r="H166" s="166">
        <f t="shared" si="8"/>
        <v>0</v>
      </c>
    </row>
    <row r="167" spans="1:8" ht="12.75">
      <c r="A167" s="18"/>
      <c r="B167" s="178" t="s">
        <v>288</v>
      </c>
      <c r="C167" s="182" t="s">
        <v>289</v>
      </c>
      <c r="D167" s="147">
        <v>20</v>
      </c>
      <c r="E167" s="148" t="s">
        <v>13</v>
      </c>
      <c r="F167" s="218"/>
      <c r="G167" s="219"/>
      <c r="H167" s="166">
        <f t="shared" si="8"/>
        <v>0</v>
      </c>
    </row>
    <row r="168" spans="1:8" ht="12.75">
      <c r="A168" s="18"/>
      <c r="B168" s="178" t="s">
        <v>311</v>
      </c>
      <c r="C168" s="168" t="s">
        <v>325</v>
      </c>
      <c r="D168" s="169">
        <v>750</v>
      </c>
      <c r="E168" s="170" t="s">
        <v>26</v>
      </c>
      <c r="F168" s="226"/>
      <c r="G168" s="228"/>
      <c r="H168" s="166">
        <f>(F168+G168)*D168</f>
        <v>0</v>
      </c>
    </row>
    <row r="169" spans="1:8" ht="12.75">
      <c r="A169" s="18"/>
      <c r="B169" s="178" t="s">
        <v>312</v>
      </c>
      <c r="C169" s="182" t="s">
        <v>292</v>
      </c>
      <c r="D169" s="147">
        <v>360</v>
      </c>
      <c r="E169" s="148" t="s">
        <v>26</v>
      </c>
      <c r="F169" s="218"/>
      <c r="G169" s="219"/>
      <c r="H169" s="166">
        <f t="shared" si="8"/>
        <v>0</v>
      </c>
    </row>
    <row r="170" spans="1:8" ht="12.75">
      <c r="A170" s="18"/>
      <c r="B170" s="178" t="s">
        <v>290</v>
      </c>
      <c r="C170" s="182" t="s">
        <v>293</v>
      </c>
      <c r="D170" s="147">
        <v>2</v>
      </c>
      <c r="E170" s="148" t="s">
        <v>294</v>
      </c>
      <c r="F170" s="218"/>
      <c r="G170" s="219"/>
      <c r="H170" s="166">
        <f t="shared" si="8"/>
        <v>0</v>
      </c>
    </row>
    <row r="171" spans="1:8" ht="12.75">
      <c r="A171" s="18"/>
      <c r="B171" s="178" t="s">
        <v>291</v>
      </c>
      <c r="C171" s="182" t="s">
        <v>295</v>
      </c>
      <c r="D171" s="147">
        <v>6</v>
      </c>
      <c r="E171" s="148" t="s">
        <v>26</v>
      </c>
      <c r="F171" s="218"/>
      <c r="G171" s="219"/>
      <c r="H171" s="166">
        <f t="shared" si="8"/>
        <v>0</v>
      </c>
    </row>
    <row r="172" spans="1:8" ht="12.75">
      <c r="A172" s="18"/>
      <c r="B172" s="19"/>
      <c r="C172" s="19" t="s">
        <v>296</v>
      </c>
      <c r="D172" s="183"/>
      <c r="E172" s="184"/>
      <c r="F172" s="141"/>
      <c r="G172" s="185"/>
      <c r="H172" s="186">
        <f>SUM(H151:H171)</f>
        <v>0</v>
      </c>
    </row>
    <row r="173" spans="1:8" ht="25.5">
      <c r="A173" s="18"/>
      <c r="B173" s="138">
        <v>5</v>
      </c>
      <c r="C173" s="19" t="s">
        <v>297</v>
      </c>
      <c r="D173" s="139"/>
      <c r="E173" s="140"/>
      <c r="F173" s="141"/>
      <c r="G173" s="142"/>
      <c r="H173" s="143"/>
    </row>
    <row r="174" spans="1:8" ht="12.75">
      <c r="A174" s="18"/>
      <c r="B174" s="64" t="s">
        <v>21</v>
      </c>
      <c r="C174" s="168" t="s">
        <v>326</v>
      </c>
      <c r="D174" s="169">
        <v>1</v>
      </c>
      <c r="E174" s="170" t="s">
        <v>298</v>
      </c>
      <c r="F174" s="226"/>
      <c r="G174" s="231"/>
      <c r="H174" s="166">
        <f>(F174+G174)*D174</f>
        <v>0</v>
      </c>
    </row>
    <row r="175" spans="1:8" ht="12.75">
      <c r="A175" s="18"/>
      <c r="B175" s="64" t="s">
        <v>92</v>
      </c>
      <c r="C175" s="31" t="s">
        <v>299</v>
      </c>
      <c r="D175" s="169">
        <v>4</v>
      </c>
      <c r="E175" s="170" t="s">
        <v>13</v>
      </c>
      <c r="F175" s="226"/>
      <c r="G175" s="219"/>
      <c r="H175" s="166">
        <f>(F175+G175)*D175</f>
        <v>0</v>
      </c>
    </row>
    <row r="176" spans="1:8" ht="12.75">
      <c r="A176" s="18"/>
      <c r="B176" s="64" t="s">
        <v>300</v>
      </c>
      <c r="C176" s="31" t="s">
        <v>301</v>
      </c>
      <c r="D176" s="169">
        <v>1</v>
      </c>
      <c r="E176" s="170" t="s">
        <v>298</v>
      </c>
      <c r="F176" s="226"/>
      <c r="G176" s="219"/>
      <c r="H176" s="166">
        <f>(F176+G176)*D176</f>
        <v>0</v>
      </c>
    </row>
    <row r="177" spans="1:8" ht="25.5">
      <c r="A177" s="18"/>
      <c r="B177" s="187" t="s">
        <v>302</v>
      </c>
      <c r="C177" s="31" t="s">
        <v>303</v>
      </c>
      <c r="D177" s="188">
        <v>1</v>
      </c>
      <c r="E177" s="13" t="s">
        <v>13</v>
      </c>
      <c r="F177" s="232"/>
      <c r="G177" s="223"/>
      <c r="H177" s="161">
        <f>(F177+G177)*D177</f>
        <v>0</v>
      </c>
    </row>
    <row r="178" spans="1:8" s="38" customFormat="1" ht="26.25" customHeight="1">
      <c r="A178" s="18"/>
      <c r="B178" s="79" t="s">
        <v>304</v>
      </c>
      <c r="C178" s="26" t="s">
        <v>305</v>
      </c>
      <c r="D178" s="189">
        <v>1</v>
      </c>
      <c r="E178" s="190" t="s">
        <v>13</v>
      </c>
      <c r="F178" s="233"/>
      <c r="G178" s="221"/>
      <c r="H178" s="166">
        <f>(F178+G178)*D178</f>
        <v>0</v>
      </c>
    </row>
    <row r="179" spans="1:8" ht="12.75">
      <c r="A179" s="18"/>
      <c r="B179" s="173"/>
      <c r="C179" s="191" t="s">
        <v>306</v>
      </c>
      <c r="D179" s="169"/>
      <c r="E179" s="170"/>
      <c r="F179" s="171"/>
      <c r="G179" s="176"/>
      <c r="H179" s="143">
        <f>SUM(H174:H178)</f>
        <v>0</v>
      </c>
    </row>
    <row r="180" spans="1:8" ht="12.75">
      <c r="A180" s="72"/>
      <c r="B180" s="173"/>
      <c r="C180" s="191" t="s">
        <v>139</v>
      </c>
      <c r="D180" s="169"/>
      <c r="E180" s="170"/>
      <c r="F180" s="171"/>
      <c r="G180" s="176"/>
      <c r="H180" s="143">
        <f>SUM(H101,H133,H149,H172,H179)</f>
        <v>0</v>
      </c>
    </row>
    <row r="181" spans="1:10" ht="12.75">
      <c r="A181" s="192"/>
      <c r="B181" s="193"/>
      <c r="C181" s="194" t="s">
        <v>20</v>
      </c>
      <c r="D181" s="195"/>
      <c r="E181" s="196"/>
      <c r="F181" s="197">
        <f>SUMPRODUCT(D13:D178,F13:F178)</f>
        <v>0</v>
      </c>
      <c r="G181" s="197">
        <f>SUMPRODUCT(D13:D178,G13:G178)</f>
        <v>0</v>
      </c>
      <c r="H181" s="198">
        <f>SUM(H77,H180)</f>
        <v>0</v>
      </c>
      <c r="I181" s="199">
        <f>SUM(F181:G181)</f>
        <v>0</v>
      </c>
      <c r="J181" s="199"/>
    </row>
    <row r="182" spans="1:8" s="202" customFormat="1" ht="12.75">
      <c r="A182" s="200"/>
      <c r="B182" s="201"/>
      <c r="C182" s="242" t="s">
        <v>30</v>
      </c>
      <c r="D182" s="243"/>
      <c r="E182" s="243"/>
      <c r="F182" s="243"/>
      <c r="G182" s="243"/>
      <c r="H182" s="244"/>
    </row>
    <row r="183" spans="1:8" s="25" customFormat="1" ht="12.75">
      <c r="A183" s="203"/>
      <c r="B183" s="204"/>
      <c r="C183" s="245" t="s">
        <v>31</v>
      </c>
      <c r="D183" s="245"/>
      <c r="E183" s="245"/>
      <c r="F183" s="245"/>
      <c r="G183" s="245"/>
      <c r="H183" s="246"/>
    </row>
    <row r="184" spans="1:8" s="25" customFormat="1" ht="70.5" customHeight="1">
      <c r="A184" s="200"/>
      <c r="B184" s="205"/>
      <c r="C184" s="247" t="s">
        <v>52</v>
      </c>
      <c r="D184" s="248"/>
      <c r="E184" s="248"/>
      <c r="F184" s="248"/>
      <c r="G184" s="248"/>
      <c r="H184" s="249"/>
    </row>
    <row r="185" spans="1:8" s="25" customFormat="1" ht="12.75">
      <c r="A185" s="200"/>
      <c r="B185" s="205"/>
      <c r="C185" s="253" t="s">
        <v>32</v>
      </c>
      <c r="D185" s="254"/>
      <c r="E185" s="254"/>
      <c r="F185" s="254"/>
      <c r="G185" s="254"/>
      <c r="H185" s="255"/>
    </row>
    <row r="186" spans="1:8" s="25" customFormat="1" ht="12.75">
      <c r="A186" s="200"/>
      <c r="B186" s="205"/>
      <c r="C186" s="256" t="s">
        <v>33</v>
      </c>
      <c r="D186" s="257"/>
      <c r="E186" s="257"/>
      <c r="F186" s="257"/>
      <c r="G186" s="257"/>
      <c r="H186" s="258"/>
    </row>
    <row r="187" spans="1:8" s="25" customFormat="1" ht="33.75" customHeight="1">
      <c r="A187" s="200"/>
      <c r="B187" s="205"/>
      <c r="C187" s="259" t="s">
        <v>42</v>
      </c>
      <c r="D187" s="254"/>
      <c r="E187" s="254"/>
      <c r="F187" s="254"/>
      <c r="G187" s="254"/>
      <c r="H187" s="255"/>
    </row>
    <row r="188" spans="1:8" s="25" customFormat="1" ht="25.5" customHeight="1">
      <c r="A188" s="200"/>
      <c r="B188" s="205"/>
      <c r="C188" s="253" t="s">
        <v>34</v>
      </c>
      <c r="D188" s="254"/>
      <c r="E188" s="254"/>
      <c r="F188" s="254"/>
      <c r="G188" s="254"/>
      <c r="H188" s="255"/>
    </row>
    <row r="189" spans="1:8" s="25" customFormat="1" ht="26.25" customHeight="1">
      <c r="A189" s="200"/>
      <c r="B189" s="205"/>
      <c r="C189" s="253" t="s">
        <v>35</v>
      </c>
      <c r="D189" s="254"/>
      <c r="E189" s="254"/>
      <c r="F189" s="254"/>
      <c r="G189" s="254"/>
      <c r="H189" s="255"/>
    </row>
    <row r="190" spans="1:8" s="25" customFormat="1" ht="38.25" customHeight="1">
      <c r="A190" s="200"/>
      <c r="B190" s="205"/>
      <c r="C190" s="253" t="s">
        <v>36</v>
      </c>
      <c r="D190" s="254"/>
      <c r="E190" s="254"/>
      <c r="F190" s="254"/>
      <c r="G190" s="254"/>
      <c r="H190" s="255"/>
    </row>
    <row r="191" spans="1:8" s="25" customFormat="1" ht="24.75" customHeight="1">
      <c r="A191" s="200"/>
      <c r="B191" s="205"/>
      <c r="C191" s="253" t="s">
        <v>37</v>
      </c>
      <c r="D191" s="254"/>
      <c r="E191" s="254"/>
      <c r="F191" s="254"/>
      <c r="G191" s="254"/>
      <c r="H191" s="255"/>
    </row>
    <row r="192" spans="1:8" s="25" customFormat="1" ht="37.5" customHeight="1">
      <c r="A192" s="200"/>
      <c r="B192" s="205"/>
      <c r="C192" s="253" t="s">
        <v>38</v>
      </c>
      <c r="D192" s="254"/>
      <c r="E192" s="254"/>
      <c r="F192" s="254"/>
      <c r="G192" s="254"/>
      <c r="H192" s="255"/>
    </row>
    <row r="193" spans="1:8" s="25" customFormat="1" ht="25.5" customHeight="1">
      <c r="A193" s="200"/>
      <c r="B193" s="205"/>
      <c r="C193" s="253" t="s">
        <v>39</v>
      </c>
      <c r="D193" s="254"/>
      <c r="E193" s="254"/>
      <c r="F193" s="254"/>
      <c r="G193" s="254"/>
      <c r="H193" s="255"/>
    </row>
    <row r="194" spans="1:8" s="25" customFormat="1" ht="26.25" customHeight="1" thickBot="1">
      <c r="A194" s="200"/>
      <c r="B194" s="205"/>
      <c r="C194" s="253" t="s">
        <v>40</v>
      </c>
      <c r="D194" s="254"/>
      <c r="E194" s="254"/>
      <c r="F194" s="254"/>
      <c r="G194" s="254"/>
      <c r="H194" s="255"/>
    </row>
    <row r="195" spans="1:9" s="25" customFormat="1" ht="13.5" thickBot="1">
      <c r="A195" s="234"/>
      <c r="B195" s="234"/>
      <c r="C195" s="235" t="s">
        <v>20</v>
      </c>
      <c r="D195" s="235"/>
      <c r="E195" s="235"/>
      <c r="F195" s="206"/>
      <c r="G195" s="206"/>
      <c r="H195" s="207">
        <f>SUM(H77,H102,H134,H150,H173,H180)</f>
        <v>0</v>
      </c>
      <c r="I195" s="208"/>
    </row>
  </sheetData>
  <sheetProtection password="C150" sheet="1"/>
  <mergeCells count="28">
    <mergeCell ref="C191:H191"/>
    <mergeCell ref="C192:H192"/>
    <mergeCell ref="C193:H193"/>
    <mergeCell ref="C194:H194"/>
    <mergeCell ref="C185:H185"/>
    <mergeCell ref="C186:H186"/>
    <mergeCell ref="C187:H187"/>
    <mergeCell ref="C188:H188"/>
    <mergeCell ref="C189:H189"/>
    <mergeCell ref="C190:H190"/>
    <mergeCell ref="A4:H4"/>
    <mergeCell ref="A5:H5"/>
    <mergeCell ref="C182:H182"/>
    <mergeCell ref="C183:H183"/>
    <mergeCell ref="C184:H184"/>
    <mergeCell ref="A6:H6"/>
    <mergeCell ref="A7:H7"/>
    <mergeCell ref="F8:G8"/>
    <mergeCell ref="A195:B195"/>
    <mergeCell ref="C195:E195"/>
    <mergeCell ref="A1:H1"/>
    <mergeCell ref="A8:A9"/>
    <mergeCell ref="B8:B9"/>
    <mergeCell ref="C8:C9"/>
    <mergeCell ref="D8:D9"/>
    <mergeCell ref="E8:E9"/>
    <mergeCell ref="A2:H2"/>
    <mergeCell ref="A3:H3"/>
  </mergeCells>
  <printOptions horizontalCentered="1"/>
  <pageMargins left="0.23622047244094488" right="0.23622047244094488" top="1.0236220472440944" bottom="0.4330708661417323" header="0.23622047244094488" footer="0.15748031496062992"/>
  <pageSetup horizontalDpi="600" verticalDpi="600" orientation="landscape" paperSize="9" scale="99" r:id="rId2"/>
  <headerFooter alignWithMargins="0">
    <oddHeader xml:space="preserve">&amp;L&amp;"Lucida Grande,Regular"&amp;12&amp;K000000&amp;G
&amp;10BANCO DO ESTADO DO RIO GRANDE DO SUL S. A.
UNIDADE DE ENGENHARIA&amp;12
&amp;R&amp;"Lucida Grande,Regular"&amp;8&amp;K000000FOLHA &amp;P/&amp;N
[Ag. Noiva do Mar ]      </oddHeader>
    <oddFooter>&amp;L&amp;8ÁREA:                              EXEC.:                        CONF.:                            AUTORIZ.:                       
           &amp;R&amp;8FORNECEDOR:                                                                    DATA: __/__/__     
&amp;6&amp;F</oddFooter>
  </headerFooter>
  <colBreaks count="1" manualBreakCount="1">
    <brk id="8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Jose Helio Rodrigues Cifuentes</cp:lastModifiedBy>
  <cp:lastPrinted>2017-02-03T14:51:05Z</cp:lastPrinted>
  <dcterms:created xsi:type="dcterms:W3CDTF">2000-05-25T11:19:14Z</dcterms:created>
  <dcterms:modified xsi:type="dcterms:W3CDTF">2017-02-08T13:35:02Z</dcterms:modified>
  <cp:category/>
  <cp:version/>
  <cp:contentType/>
  <cp:contentStatus/>
</cp:coreProperties>
</file>